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drawings/drawing10.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defaultThemeVersion="124226"/>
  <mc:AlternateContent xmlns:mc="http://schemas.openxmlformats.org/markup-compatibility/2006">
    <mc:Choice Requires="x15">
      <x15ac:absPath xmlns:x15ac="http://schemas.microsoft.com/office/spreadsheetml/2010/11/ac" url="https://bibliotecasmedellin-my.sharepoint.com/personal/calidad_planeacion_bpp_gov_co/Documents/MAPA DE RIESGOS 2020/"/>
    </mc:Choice>
  </mc:AlternateContent>
  <xr:revisionPtr revIDLastSave="9" documentId="11_EFEE0F54C762B469386E10758110AC7AD758BBAE" xr6:coauthVersionLast="47" xr6:coauthVersionMax="47" xr10:uidLastSave="{116E400F-E7C3-4AB6-B641-88D6453EB425}"/>
  <bookViews>
    <workbookView xWindow="-120" yWindow="-120" windowWidth="24240" windowHeight="13140" tabRatio="236" firstSheet="1" activeTab="1" xr2:uid="{00000000-000D-0000-FFFF-FFFF00000000}"/>
  </bookViews>
  <sheets>
    <sheet name="CLASIFICACIÓN RIESGOS" sheetId="37" r:id="rId1"/>
    <sheet name="PLANEACIÓN ESTRATÉGICA" sheetId="16" r:id="rId2"/>
    <sheet name="Gestión Comuniccaciones" sheetId="29" r:id="rId3"/>
    <sheet name="Gestión Colecciones" sheetId="30" r:id="rId4"/>
    <sheet name="Contenidos Ciudadanía" sheetId="31" r:id="rId5"/>
    <sheet name="Experiecias y Servicios" sheetId="32" r:id="rId6"/>
    <sheet name="Gestión Financiera" sheetId="28" r:id="rId7"/>
    <sheet name="Gestión Talento Humano" sheetId="33" r:id="rId8"/>
    <sheet name="Gestión Jurídica" sheetId="34" r:id="rId9"/>
    <sheet name="G. ADVA Recursos" sheetId="35" r:id="rId10"/>
    <sheet name="Control interno" sheetId="36" r:id="rId11"/>
  </sheets>
  <externalReferences>
    <externalReference r:id="rId12"/>
  </externalReferences>
  <definedNames>
    <definedName name="_xlnm._FilterDatabase" localSheetId="8" hidden="1">'Gestión Jurídica'!$A$4:$M$8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Z4" i="16" l="1"/>
  <c r="AZ6" i="16" s="1"/>
  <c r="AY7" i="28"/>
  <c r="AZ7" i="28"/>
  <c r="AY4" i="28"/>
  <c r="AZ4" i="28"/>
  <c r="AZ6" i="36"/>
  <c r="AZ5" i="36"/>
  <c r="AZ7" i="36" s="1"/>
  <c r="AY6" i="36"/>
  <c r="AY5" i="36"/>
  <c r="AZ25" i="35"/>
  <c r="AY25" i="35"/>
  <c r="AZ23" i="35"/>
  <c r="AY23" i="35"/>
  <c r="AZ21" i="35"/>
  <c r="AZ27" i="35"/>
  <c r="AY21" i="35"/>
  <c r="AZ17" i="35"/>
  <c r="AY17" i="35"/>
  <c r="AZ13" i="35"/>
  <c r="BD20" i="35" s="1"/>
  <c r="AY13" i="35"/>
  <c r="AZ10" i="35"/>
  <c r="AY10" i="35"/>
  <c r="AZ8" i="35"/>
  <c r="AZ12" i="35" s="1"/>
  <c r="AY8" i="35"/>
  <c r="AZ6" i="35"/>
  <c r="BD12" i="35" s="1"/>
  <c r="AY6" i="35"/>
  <c r="AZ8" i="34"/>
  <c r="AY8" i="34"/>
  <c r="AZ7" i="34"/>
  <c r="AY7" i="34"/>
  <c r="AZ6" i="34"/>
  <c r="AY6" i="34"/>
  <c r="AZ5" i="34"/>
  <c r="AY5" i="34"/>
  <c r="AZ13" i="33"/>
  <c r="AY13" i="33"/>
  <c r="AZ9" i="33"/>
  <c r="AY9" i="33"/>
  <c r="AZ7" i="33"/>
  <c r="AY7" i="33"/>
  <c r="AZ6" i="33"/>
  <c r="AY6" i="33"/>
  <c r="AZ5" i="33"/>
  <c r="AY5" i="33"/>
  <c r="AZ4" i="33"/>
  <c r="AY4" i="33"/>
  <c r="AZ11" i="28"/>
  <c r="AY11" i="28"/>
  <c r="AZ10" i="28"/>
  <c r="AY10" i="28"/>
  <c r="AZ9" i="28"/>
  <c r="AY9" i="28"/>
  <c r="AZ5" i="28"/>
  <c r="AY5" i="28"/>
  <c r="AZ5" i="32"/>
  <c r="AY5" i="32"/>
  <c r="AZ4" i="32"/>
  <c r="AZ6" i="32"/>
  <c r="AY4" i="32"/>
  <c r="AZ4" i="31"/>
  <c r="AZ5" i="31"/>
  <c r="AY4" i="31"/>
  <c r="AZ5" i="30"/>
  <c r="AY5" i="30"/>
  <c r="AZ4" i="30"/>
  <c r="AZ6" i="30" s="1"/>
  <c r="AY4" i="30"/>
  <c r="BB5" i="29"/>
  <c r="BA5" i="29"/>
  <c r="BB4" i="29"/>
  <c r="BB6" i="29" s="1"/>
  <c r="BA4" i="29"/>
  <c r="AZ5" i="16"/>
  <c r="AY5" i="16"/>
  <c r="AY4" i="16"/>
  <c r="AZ10" i="33"/>
  <c r="AZ9" i="34"/>
  <c r="AZ12" i="28"/>
  <c r="AM25" i="35"/>
  <c r="AL25" i="35"/>
  <c r="AM23" i="35"/>
  <c r="AL23" i="35"/>
  <c r="AM21" i="35"/>
  <c r="AM27" i="35" s="1"/>
  <c r="AL21" i="35"/>
  <c r="AM17" i="35"/>
  <c r="AL17" i="35"/>
  <c r="AM13" i="35"/>
  <c r="AL13" i="35"/>
  <c r="AM10" i="35"/>
  <c r="AL10" i="35"/>
  <c r="AM8" i="35"/>
  <c r="AM12" i="35" s="1"/>
  <c r="AL8" i="35"/>
  <c r="AM6" i="35"/>
  <c r="AQ12" i="35" s="1"/>
  <c r="AL6" i="35"/>
  <c r="AQ20" i="35"/>
  <c r="AM4" i="32"/>
  <c r="AL4" i="32"/>
  <c r="AM5" i="32"/>
  <c r="AL5" i="32"/>
  <c r="AM9" i="33"/>
  <c r="AL9" i="33"/>
  <c r="AM6" i="36"/>
  <c r="AM5" i="36"/>
  <c r="AM7" i="36"/>
  <c r="AL6" i="36"/>
  <c r="AL5" i="36"/>
  <c r="AM8" i="34"/>
  <c r="AL8" i="34"/>
  <c r="AM7" i="34"/>
  <c r="AM5" i="34"/>
  <c r="AM6" i="34"/>
  <c r="AM9" i="34"/>
  <c r="AL7" i="34"/>
  <c r="AL6" i="34"/>
  <c r="AL5" i="34"/>
  <c r="AM7" i="33"/>
  <c r="AL7" i="33"/>
  <c r="AM6" i="33"/>
  <c r="AL6" i="33"/>
  <c r="AM5" i="33"/>
  <c r="AL5" i="33"/>
  <c r="AM13" i="33"/>
  <c r="AL13" i="33"/>
  <c r="AM4" i="33"/>
  <c r="AM10" i="33" s="1"/>
  <c r="AL4" i="33"/>
  <c r="AM11" i="28"/>
  <c r="AL11" i="28"/>
  <c r="AM10" i="28"/>
  <c r="AL10" i="28"/>
  <c r="AM9" i="28"/>
  <c r="AL9" i="28"/>
  <c r="AM7" i="28"/>
  <c r="AL7" i="28"/>
  <c r="AM5" i="28"/>
  <c r="AL5" i="28"/>
  <c r="AM4" i="28"/>
  <c r="AM12" i="28" s="1"/>
  <c r="AL4" i="28"/>
  <c r="AM6" i="32"/>
  <c r="AM4" i="31"/>
  <c r="AM5" i="31"/>
  <c r="AL4" i="31"/>
  <c r="AM5" i="30"/>
  <c r="AM6" i="30" s="1"/>
  <c r="AL5" i="30"/>
  <c r="AM4" i="30"/>
  <c r="AL4" i="30"/>
  <c r="AO5" i="29"/>
  <c r="AN5" i="29"/>
  <c r="AO4" i="29"/>
  <c r="AN4" i="29"/>
  <c r="AM5" i="16"/>
  <c r="AL5" i="16"/>
  <c r="AM4" i="16"/>
  <c r="AM6" i="16" s="1"/>
  <c r="AL4" i="16"/>
  <c r="Y19" i="35"/>
  <c r="L5" i="16"/>
  <c r="Y5" i="34"/>
  <c r="Z5" i="34"/>
  <c r="Z9" i="34" s="1"/>
  <c r="Y6" i="34"/>
  <c r="Z6" i="34"/>
  <c r="Y7" i="34"/>
  <c r="Z7" i="34"/>
  <c r="Y8" i="34"/>
  <c r="Z8" i="34"/>
  <c r="Z6" i="36"/>
  <c r="Y6" i="36"/>
  <c r="Z5" i="36"/>
  <c r="Z7" i="36" s="1"/>
  <c r="Y5" i="36"/>
  <c r="Y17" i="35"/>
  <c r="Z13" i="33"/>
  <c r="Y13" i="33"/>
  <c r="Z9" i="35"/>
  <c r="Z11" i="35"/>
  <c r="Z12" i="35"/>
  <c r="Z17" i="35"/>
  <c r="Z18" i="35"/>
  <c r="Z24" i="35" s="1"/>
  <c r="Z20" i="35"/>
  <c r="Z21" i="35"/>
  <c r="M9" i="35"/>
  <c r="M11" i="35"/>
  <c r="M12" i="35"/>
  <c r="M17" i="35"/>
  <c r="M18" i="35" s="1"/>
  <c r="M19" i="35"/>
  <c r="M20" i="35"/>
  <c r="M21" i="35"/>
  <c r="Z19" i="35"/>
  <c r="Y21" i="35"/>
  <c r="Y20" i="35"/>
  <c r="Y12" i="35"/>
  <c r="Z6" i="35"/>
  <c r="Z8" i="35"/>
  <c r="Y9" i="35"/>
  <c r="Y8" i="35"/>
  <c r="Y6" i="35"/>
  <c r="Z9" i="33"/>
  <c r="Y9" i="33"/>
  <c r="Z7" i="33"/>
  <c r="Y7" i="33"/>
  <c r="Z6" i="33"/>
  <c r="Z10" i="33" s="1"/>
  <c r="Y6" i="33"/>
  <c r="Z5" i="33"/>
  <c r="Y5" i="33"/>
  <c r="Z4" i="33"/>
  <c r="Y4" i="33"/>
  <c r="Z4" i="28"/>
  <c r="Z12" i="28" s="1"/>
  <c r="Z5" i="28"/>
  <c r="Z7" i="28"/>
  <c r="Z9" i="28"/>
  <c r="Z11" i="28"/>
  <c r="Y11" i="28"/>
  <c r="Z10" i="28"/>
  <c r="Y10" i="28"/>
  <c r="Y9" i="28"/>
  <c r="Y7" i="28"/>
  <c r="Y5" i="28"/>
  <c r="Y4" i="28"/>
  <c r="Z4" i="32"/>
  <c r="Z6" i="32" s="1"/>
  <c r="Z5" i="32"/>
  <c r="Y5" i="32"/>
  <c r="Y4" i="32"/>
  <c r="Z5" i="31"/>
  <c r="Z4" i="30"/>
  <c r="Z6" i="30" s="1"/>
  <c r="Y4" i="30"/>
  <c r="AB4" i="29"/>
  <c r="AB6" i="29" s="1"/>
  <c r="AB5" i="29"/>
  <c r="AA5" i="29"/>
  <c r="AA4" i="29"/>
  <c r="Z4" i="16"/>
  <c r="Z5" i="16"/>
  <c r="Z6" i="16"/>
  <c r="Y5" i="16"/>
  <c r="Y4" i="16"/>
  <c r="L4" i="16"/>
  <c r="M10" i="33"/>
  <c r="L4" i="31"/>
  <c r="M6" i="35"/>
  <c r="L9" i="35"/>
  <c r="L6" i="35"/>
  <c r="L6" i="34"/>
  <c r="L5" i="28"/>
  <c r="L4" i="28"/>
  <c r="L10" i="28"/>
  <c r="L9" i="28"/>
  <c r="M6" i="36"/>
  <c r="L6" i="36"/>
  <c r="M4" i="31"/>
  <c r="M5" i="31" s="1"/>
  <c r="M5" i="36"/>
  <c r="M7" i="36" s="1"/>
  <c r="L5" i="36"/>
  <c r="L21" i="35"/>
  <c r="L19" i="35"/>
  <c r="L17" i="35"/>
  <c r="L12" i="35"/>
  <c r="L20" i="35"/>
  <c r="M8" i="34"/>
  <c r="L8" i="34"/>
  <c r="M7" i="34"/>
  <c r="L7" i="34"/>
  <c r="M6" i="34"/>
  <c r="M5" i="34"/>
  <c r="M9" i="34"/>
  <c r="L5" i="34"/>
  <c r="M9" i="28"/>
  <c r="M4" i="28"/>
  <c r="M5" i="28"/>
  <c r="M7" i="28"/>
  <c r="M12" i="28"/>
  <c r="M11" i="28"/>
  <c r="M10" i="28"/>
  <c r="L7" i="28"/>
  <c r="M5" i="32"/>
  <c r="M4" i="32"/>
  <c r="L5" i="32"/>
  <c r="L4" i="32"/>
  <c r="L5" i="30"/>
  <c r="L4" i="30"/>
  <c r="M5" i="29"/>
  <c r="M4" i="29"/>
  <c r="N5" i="29"/>
  <c r="N4" i="29"/>
  <c r="N6" i="29" s="1"/>
  <c r="M5" i="16"/>
  <c r="M4" i="16"/>
  <c r="M6" i="16" s="1"/>
  <c r="M5" i="30"/>
  <c r="M6" i="30" s="1"/>
  <c r="M4" i="30"/>
  <c r="L11" i="28"/>
  <c r="B8" i="34"/>
  <c r="B7" i="34"/>
  <c r="B6" i="34"/>
  <c r="B5" i="34"/>
  <c r="Z22" i="35"/>
  <c r="AO6" i="29"/>
  <c r="M6" i="32"/>
  <c r="M22" i="35"/>
  <c r="AD22" i="35"/>
  <c r="Q22" i="35" l="1"/>
  <c r="M24" i="35"/>
  <c r="AM20" i="35"/>
  <c r="AQ27" i="35" s="1"/>
  <c r="AZ20" i="35"/>
  <c r="AZ29" i="35" s="1"/>
  <c r="BD27" i="35" l="1"/>
  <c r="AM29" i="3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CLAUDIA ELENA</author>
  </authors>
  <commentList>
    <comment ref="AJ4" authorId="0" shapeId="0" xr:uid="{00000000-0006-0000-0700-000001000000}">
      <text>
        <r>
          <rPr>
            <b/>
            <sz val="12"/>
            <color indexed="81"/>
            <rFont val="Tahoma"/>
            <family val="2"/>
          </rPr>
          <t>CLAUDIA ELENA:</t>
        </r>
        <r>
          <rPr>
            <sz val="12"/>
            <color indexed="81"/>
            <rFont val="Tahoma"/>
            <family val="2"/>
          </rPr>
          <t xml:space="preserve">
El control 2 no se ha ejecutado durante el año.
Es decir que el riesgo no está eficazmente controlado por falta del programa del PASIVOCOL. RTA/ Pendiente que el comité de Gestión y desempeño valide si  es pertinente continuar con este programa, dado que no se tiene a la fecha lo que el Minhacienda, solicita para proyectar el cálculo actuarial.</t>
        </r>
      </text>
    </comment>
    <comment ref="AW4" authorId="0" shapeId="0" xr:uid="{00000000-0006-0000-0700-000002000000}">
      <text>
        <r>
          <rPr>
            <b/>
            <sz val="12"/>
            <color indexed="81"/>
            <rFont val="Tahoma"/>
            <family val="2"/>
          </rPr>
          <t>CLAUDIA ELENA:</t>
        </r>
        <r>
          <rPr>
            <sz val="12"/>
            <color indexed="81"/>
            <rFont val="Tahoma"/>
            <family val="2"/>
          </rPr>
          <t xml:space="preserve">
El control 2 no se ha ejecutado durante el año.
Es decir que el riesgo no está eficazmente controlado por falta del programa del PASIVOCOL. RTA/ Pendiente que el comité de Gestión y desempeño valide si  es pertinente continuar con este programa, dado que no se tiene a la fecha lo que el Minhacienda, solicita para proyectar el cálculo actuarial.</t>
        </r>
      </text>
    </comment>
    <comment ref="AJ5" authorId="0" shapeId="0" xr:uid="{00000000-0006-0000-0700-000003000000}">
      <text>
        <r>
          <rPr>
            <b/>
            <sz val="12"/>
            <color indexed="81"/>
            <rFont val="Tahoma"/>
            <family val="2"/>
          </rPr>
          <t>CLAUDIA ELENA:</t>
        </r>
        <r>
          <rPr>
            <sz val="12"/>
            <color indexed="81"/>
            <rFont val="Tahoma"/>
            <family val="2"/>
          </rPr>
          <t xml:space="preserve">
Si bien se cuenta con el cronograma de cumplimiento del PETH, no se logra evidenciar las actividades realizadas. RTA/ Las evidencias se soportan con el seguimiento y evidencia a los indicadores.</t>
        </r>
      </text>
    </comment>
    <comment ref="AW5" authorId="0" shapeId="0" xr:uid="{00000000-0006-0000-0700-000004000000}">
      <text>
        <r>
          <rPr>
            <b/>
            <sz val="12"/>
            <color indexed="81"/>
            <rFont val="Tahoma"/>
            <family val="2"/>
          </rPr>
          <t>CLAUDIA ELENA:</t>
        </r>
        <r>
          <rPr>
            <sz val="12"/>
            <color indexed="81"/>
            <rFont val="Tahoma"/>
            <family val="2"/>
          </rPr>
          <t xml:space="preserve">
Si bien se cuenta con el cronograma de cumplimiento del PETH, no se logra evidenciar las actividades realizadas. RTA/ Las evidencias se soportan con el seguimiento y evidencia a los indicadores.</t>
        </r>
      </text>
    </comment>
    <comment ref="AJ6" authorId="0" shapeId="0" xr:uid="{00000000-0006-0000-0700-000005000000}">
      <text>
        <r>
          <rPr>
            <b/>
            <sz val="12"/>
            <color indexed="81"/>
            <rFont val="Tahoma"/>
            <family val="2"/>
          </rPr>
          <t>CLAUDIA ELENA:</t>
        </r>
        <r>
          <rPr>
            <sz val="12"/>
            <color indexed="81"/>
            <rFont val="Tahoma"/>
            <family val="2"/>
          </rPr>
          <t xml:space="preserve">
Se cuenta con las evidencias de las seis nóminas causadas, de julio, agosto y septiembre, sin embargo el diligenciamiento del formato se encuentra en blanco. RTA/ pendiente enviar el formato diligenciado con relación al control de la liquidación periódica de nómina.</t>
        </r>
      </text>
    </comment>
    <comment ref="AW6" authorId="0" shapeId="0" xr:uid="{00000000-0006-0000-0700-000006000000}">
      <text>
        <r>
          <rPr>
            <b/>
            <sz val="12"/>
            <color indexed="81"/>
            <rFont val="Tahoma"/>
            <family val="2"/>
          </rPr>
          <t>CLAUDIA ELENA:</t>
        </r>
        <r>
          <rPr>
            <sz val="12"/>
            <color indexed="81"/>
            <rFont val="Tahoma"/>
            <family val="2"/>
          </rPr>
          <t xml:space="preserve">
Se cuenta con las evidencias de las seis nóminas causadas, de julio, agosto y septiembre, sin embargo el diligenciamiento del formato se encuentra en blanco. RTA/ pendiente enviar el formato diligenciado con relación al control de la liquidación periódica de nómina.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tc={FF23BBE2-8D60-4F9D-9483-671D1696F2A2}</author>
  </authors>
  <commentList>
    <comment ref="F9" authorId="0" shapeId="0" xr:uid="{00000000-0006-0000-09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Claudia, modifique la normativa, ya que este año  fue derogado la anterior)</t>
      </text>
    </comment>
  </commentList>
</comments>
</file>

<file path=xl/sharedStrings.xml><?xml version="1.0" encoding="utf-8"?>
<sst xmlns="http://schemas.openxmlformats.org/spreadsheetml/2006/main" count="2114" uniqueCount="534">
  <si>
    <t>CONTROLES EXISTENTES</t>
  </si>
  <si>
    <t>Proceso</t>
  </si>
  <si>
    <t>Plantear proyectos que no estén alineados con el plan estratégico institucional, favoreciendo intereses particulares o que no sean correspondientes al objeto social de la BPP</t>
  </si>
  <si>
    <t>PROMEDIO:</t>
  </si>
  <si>
    <t>Aplicación incorrecta de la normativa vigente durante el período fiscal</t>
  </si>
  <si>
    <t xml:space="preserve">Falta de integridad en los informes recibidos de otras áreas como insumo para los procedimientos contables bajo nuevo marco normativo contable.  </t>
  </si>
  <si>
    <t>Deterioro del material bibliográfico y documental</t>
  </si>
  <si>
    <t>Materializacion del daño antijurídico y extensión de sus efectos a la Entidad y a los servidores públicos.</t>
  </si>
  <si>
    <t>Falta de implementación de la política de prevención de daño antijurídico.</t>
  </si>
  <si>
    <t>Nº</t>
  </si>
  <si>
    <t xml:space="preserve">Riesgo </t>
  </si>
  <si>
    <t>Clasificación</t>
  </si>
  <si>
    <t>Registros
EVIDENCIAS POR CONTROL</t>
  </si>
  <si>
    <t>Riesgos de Gestión</t>
  </si>
  <si>
    <t>Nulidades en el proceso disciplinario por falta de idoneidad de los operadores del proceso en la aplicación de la normas disciplinarias.</t>
  </si>
  <si>
    <t>Riesgos de Corrupción</t>
  </si>
  <si>
    <t>Inoportunidad en la adquisición de los bienes y servicios requeridos por la entidad.</t>
  </si>
  <si>
    <t>Falta de oportunidad en los requerimientos y especificaciones técnicas por parte de las áreas.
Falta de recursos presupuestales, para satisfacer todas las necesidades.
Inadecuadas políticas de operación 
Falta de actualización y puesta en  funcionamiento de la plataforma de inventarios (XENCO).</t>
  </si>
  <si>
    <t xml:space="preserve">Falta de disponibilidad para realizar periódicamente  el inventario. 
Falta de aplicación y actualización de la plataforma del software XENCO de activos fijos e inventarios 
Falta de actualización del traslado de los bienes de una dependencia a otra
</t>
  </si>
  <si>
    <t>Riesgo de Seguridad Digital</t>
  </si>
  <si>
    <t>No actividades de control
Programadas</t>
  </si>
  <si>
    <t>No actividades de control Ejecutadas</t>
  </si>
  <si>
    <t>Indicador:
Actividades de control ejecutadas/ Actividades de control programadas</t>
  </si>
  <si>
    <t>Gestión Comunicaciones
Internas y externas y Web master</t>
  </si>
  <si>
    <t xml:space="preserve">Falta de oportunidad en la entrega de la información interna y externa, que se requiere divulgar. </t>
  </si>
  <si>
    <t>Gestión Comunicaciones</t>
  </si>
  <si>
    <t>Ocultar la información considerada pública para los usuarios</t>
  </si>
  <si>
    <t>Entega de la información por parte de las dependencias interna y aliados, al área de comunicaciones, con poco tiempo de antelación a la publicación.
Incumplimiemnto del cronograma para la entrega oportuna de la información.</t>
  </si>
  <si>
    <t>Falta de conocimiento del marco normativo
Incumplimiento de los lineamientos trazados en gobierno en línea.
Falta de controles por parte del lider de comunicaciones</t>
  </si>
  <si>
    <t>Gestión Colecciones Generales y Patrimoniales</t>
  </si>
  <si>
    <t>Gestión Contenidos para la Ciudadanía</t>
  </si>
  <si>
    <t>Experiencias y Servicios Biliotecarios</t>
  </si>
  <si>
    <t xml:space="preserve">MISIONALES
</t>
  </si>
  <si>
    <t xml:space="preserve">Posibilidad de recibir o solicitar cualquier dádiva o beneficio a nombre propio o de terceros con el fin de alterar un trámite o servicio </t>
  </si>
  <si>
    <t>Presiones indebidas
Carencia de controles en el procedimiento para el trámite de un servicio
Falta de experiencia y/o conocimiento del personal que maneja los trámites y servicios de la biblioteca.
Extralimitación de funciones</t>
  </si>
  <si>
    <t>Gestión Talento Humano</t>
  </si>
  <si>
    <t>Base de datos de nómina</t>
  </si>
  <si>
    <t>Perdida de documentos</t>
  </si>
  <si>
    <t xml:space="preserve">Ingreso y salida de documentos  sin radicar </t>
  </si>
  <si>
    <t xml:space="preserve">Posibilidad de recibir o solicitar cualquier dádiva o beneficio a nombre propio o de terceros con el fin de alterar el trámite de recepción y registro de la información </t>
  </si>
  <si>
    <t xml:space="preserve">
Falta de comunicación por parte de los funcionarios de la entidad para centralizar los trámites en la unidad de correspondencia.</t>
  </si>
  <si>
    <t xml:space="preserve"> Interaccion indebida con terceros
 Afinidades politicas y familiares
 Extralimitación de funciones</t>
  </si>
  <si>
    <t>Gestión Financiera
Contable</t>
  </si>
  <si>
    <t xml:space="preserve">
Falta de capacitación  para los funcionarios que apoyan el proceso.
Falta de entendimiento en la aplicación de la normativa vigente
</t>
  </si>
  <si>
    <t>Inoportunidad en la entrega de información insumo para llevar a cabo procedimeintos contables. 
Falta de entendimiento de la aplicación de la normativa vigente por parte de los funcionarios de la BPP que insuman el proceso contable</t>
  </si>
  <si>
    <t>Gestión Financiera
Presupuesto</t>
  </si>
  <si>
    <t>Gestión Financiera
Tesoreria</t>
  </si>
  <si>
    <t>Gestión Financiera.</t>
  </si>
  <si>
    <t xml:space="preserve">Irregularidad en la gestión financiera </t>
  </si>
  <si>
    <t>Sistemas de información susceptibles de manipulación o adulteración.
Archivos contables con vacíos de información.
Manipulación indebida de la información en los análisis financieros. 
Inclusión de gastos no autorizados.</t>
  </si>
  <si>
    <t>PROMEDIO AVANCE</t>
  </si>
  <si>
    <t>Gestión  Planeación Estratégica</t>
  </si>
  <si>
    <t>Inadecuado seguimiento y control DEL PLAN ESTRATÉGICO 2018-2024.</t>
  </si>
  <si>
    <t xml:space="preserve">
Falta de comprensión de los objetivos estratégicos de la entidad.
Falta de articulación del plan  estratégico con el plan de desarrollo municipal.
Falta de claridad en la definición de las metas de la entidad.</t>
  </si>
  <si>
    <t>Fallas en el funcionamiento de los equipos y accesorios periféricos.</t>
  </si>
  <si>
    <t>Información digital.</t>
  </si>
  <si>
    <t>Vulnerabilidades a los sistemas de información de la entidad</t>
  </si>
  <si>
    <t xml:space="preserve">
Falta de aplicación de políticas de la entidad.
Falta de conocimiento de los funcionarios en los temas de seguridad de la información y en la operación de las bases de datos.
Falta de comunicación oportuna  entre los procesos y el área de tecnología, para atender  los incidentes que se presente en los equipos y programas
Equipos con el software desactualizado y sin antivirús.
Falta de  conocimientos técnicos en el personal de apoyo para atender de manera oportuna los incidentes
 </t>
  </si>
  <si>
    <t>Evaluación Control y mejora</t>
  </si>
  <si>
    <t>PROMEDIO</t>
  </si>
  <si>
    <t>Falta de controles desde la Dirección.
Administración restringida e irregular de la información.
Ausencia de formación en los servidores de alto nivel 
Ausencia de prácticas éticas en los servidores</t>
  </si>
  <si>
    <t>Pérdida  del material bibliográfico y documental .</t>
  </si>
  <si>
    <t xml:space="preserve">Describir las acciones a realizar cuando  se presentan desviaciones en los controles
</t>
  </si>
  <si>
    <t>Desactualización de la historia laboral de los funcionarios.</t>
  </si>
  <si>
    <t>Inexactitud en la liquidación de nomina y seguridad social</t>
  </si>
  <si>
    <t xml:space="preserve">Actuar en la gestión jurídica o sancionatoria sin fundamento legal favoreciendo intereses particulares. </t>
  </si>
  <si>
    <t>Interaccion indebida de terceros, como sobornos o amenazas.
Afinidades politicas y familiares.
Falta de apliación normativa para favorecer a terceros con la gestión jurídica.</t>
  </si>
  <si>
    <t>RIESGO INHERENTE</t>
  </si>
  <si>
    <t>Probabilidad</t>
  </si>
  <si>
    <t>Impacto</t>
  </si>
  <si>
    <t>Nivel del riesgo</t>
  </si>
  <si>
    <t>Mayor</t>
  </si>
  <si>
    <t>Extremo</t>
  </si>
  <si>
    <t>Moderado</t>
  </si>
  <si>
    <t>Alto</t>
  </si>
  <si>
    <t>RIESGO RESIDUAL</t>
  </si>
  <si>
    <t>ANÁLISIS MAPA DE CALOR SEGUIMIENTO</t>
  </si>
  <si>
    <t>Catastrofico</t>
  </si>
  <si>
    <t xml:space="preserve">
SEGUIMIENTO  MAPA DE RIESGOS 2020
</t>
  </si>
  <si>
    <t>Cumplimiento
% de avance
 (25%)</t>
  </si>
  <si>
    <t xml:space="preserve">Causas </t>
  </si>
  <si>
    <t>Causas</t>
  </si>
  <si>
    <t xml:space="preserve">
Falta de verificación oportuna en la plataforma del software JANIUM para el control del material.
Falta de control administrativo  en el ingreso y salida del material bibliográfico y documental.
Falta de devolución oportuna del material   por parte de los usuarios
Falta de mantenimiento de los dispositivos de seguridad con los que cuentan la biblioteca.
</t>
  </si>
  <si>
    <t>Represamiento en la organización, catalogación, clasificación de análisis de materiales biblográficos y documentales.
Inoportunidad en la entrega de la información de carácter patrimonial.
Acumulado de colecciones bibliográficas y documentales sin evaluación y valoración.
Poca optimización de los espacios para el almacenamiento y distribución de colecciones.</t>
  </si>
  <si>
    <t>Incumplimiento del objetivo de la oferta institucional.</t>
  </si>
  <si>
    <t>Falta de pertinencia en la oferta de acuerdo a las necesidades de los usarios.
Falta de pertinencia en los estudios de comunidad para la oferta de talleres.
Falta de innovación en la oferta de los talleres, para públicos segmentados.
Falta de formalizar el relacionamiento con los aliados.</t>
  </si>
  <si>
    <t>Inoportuna devolución de los materiales bibliográficos y documentales en los tiempos establecidos de acuerdo con los reglamentos institucionales.</t>
  </si>
  <si>
    <t xml:space="preserve">Revisar  el cumplimiento del  codigo de etica establecido en la politica de integridad, por parte de los funcionarios, articulado con el reglamento interno de trabajo y con la evaluación periódica del desempeño de los servidores. </t>
  </si>
  <si>
    <t xml:space="preserve">Necesidad de actualizar permanentemente la base de datos de usuarios afiliados.
Necesidad de fortalecer los mecanismos de difusión para la entrega oportuna de los materiales.
Necesidad de generar comunicaciones periódicas con los usuarios para promover la devolución oportuna de los materiales.
</t>
  </si>
  <si>
    <t>Inoportunidad en la entrega de la información   presupuestal  requerida por los usuarios internos o externos.</t>
  </si>
  <si>
    <t xml:space="preserve">Incumplimiento en el seguimiento al PAC.
</t>
  </si>
  <si>
    <t>No incorporar totalmente y de forma oportuna los ingresos</t>
  </si>
  <si>
    <t xml:space="preserve">Incumplimiento del cronograma de operación de la gestión presupuestal.
</t>
  </si>
  <si>
    <t xml:space="preserve">No cobrar oportunamente los recursos de la entidad.
Inoportunidad en la conciliación financiera.
 </t>
  </si>
  <si>
    <t xml:space="preserve">
Falta de gestión.
Falta de comunicación entre dependencias  sobre la gestion de recursos con ocasión de convenios interadministrativos.</t>
  </si>
  <si>
    <r>
      <t xml:space="preserve">
Fortalecer la</t>
    </r>
    <r>
      <rPr>
        <b/>
        <sz val="12"/>
        <color rgb="FFC00000"/>
        <rFont val="Arial"/>
        <family val="2"/>
      </rPr>
      <t xml:space="preserve"> Gestión Financiera </t>
    </r>
    <r>
      <rPr>
        <sz val="12"/>
        <color theme="1"/>
        <rFont val="Arial"/>
        <family val="2"/>
      </rPr>
      <t xml:space="preserve">mediante la socialización y conciliación de los hechos economicos ocurridos en la entidad, </t>
    </r>
    <r>
      <rPr>
        <b/>
        <i/>
        <sz val="12"/>
        <color rgb="FF002060"/>
        <rFont val="Arial"/>
        <family val="2"/>
      </rPr>
      <t>validando el cumplimiento y aplicación del código de ética</t>
    </r>
    <r>
      <rPr>
        <sz val="12"/>
        <color theme="1"/>
        <rFont val="Arial"/>
        <family val="2"/>
      </rPr>
      <t xml:space="preserve">.
</t>
    </r>
  </si>
  <si>
    <t>Incumplimiento del Plan Estratégico de Talento Humano</t>
  </si>
  <si>
    <t>Vinculación  y movilidad de la planta de personal  en favor de terceros.</t>
  </si>
  <si>
    <t xml:space="preserve">Falta de una persona para dar continuidad a la actualización de la hoja de control de documentos en las historias laborales
Falta de políticas claras para mantener actualizada la información laboral.
</t>
  </si>
  <si>
    <t>Influencia de terceros para vinculación en la entidad.
Intereses personales de terceros para favorecer la vinculación, encargos o ascensos.</t>
  </si>
  <si>
    <t>Entrega extemporánea de las novedades.
Exceso de actividades para el buen desempeño de las funciones.
Falta de parametrización del software.</t>
  </si>
  <si>
    <t>Falta de políticas de seguridad digital
Ausencia de políticas de control de acceso
Contraseñas sin protección
Autenticación débil</t>
  </si>
  <si>
    <t xml:space="preserve">
Falta de asignación de recursos para el desarrollo del plan.
Incumplimiento de las actividades establecidas en las rutas de creación de valor. (5 rutas).
</t>
  </si>
  <si>
    <t xml:space="preserve">Falta de seguimiento a la ejecución contractual por parte de la supervisión delegada.
</t>
  </si>
  <si>
    <t>Falta de conocimiento y capacitación de los funcionarios en la aplicacion del debido proceso disciplinario por falta de conocimientos suficientes y especificos en el tema.
Excesiva carga de trabajo.</t>
  </si>
  <si>
    <t xml:space="preserve">Falta de tiempo para realizar el seguimiento.
Falta de implementación de la información recibida y la retroalimentación realizada, para fortalecer las supervisiones.
Falta de capacidad operativa que de respuesta al volúmen de supervisiones.
Falta de fortalecimiento de  las competencias de los supervisores de la entidad a través de las capacitaciones específicas.
Alta concentración de supervisiones en funcionarios de la Entidad.
 </t>
  </si>
  <si>
    <r>
      <t xml:space="preserve">                                    
                         SEGUIMIENTO PRIMER TRIMESTRE 
                                                                                                           </t>
    </r>
    <r>
      <rPr>
        <b/>
        <i/>
        <sz val="12"/>
        <color theme="0"/>
        <rFont val="Arial"/>
        <family val="2"/>
      </rPr>
      <t xml:space="preserve">Código:  F-GE-04
                                                                                                                                                                 Versión 1
</t>
    </r>
    <r>
      <rPr>
        <b/>
        <i/>
        <sz val="22"/>
        <color theme="0"/>
        <rFont val="Arial"/>
        <family val="2"/>
      </rPr>
      <t xml:space="preserve">
                                                                                                                                                                                              </t>
    </r>
  </si>
  <si>
    <r>
      <t xml:space="preserve">SEGUIMIENTO PRIMER TRIMESTRE
</t>
    </r>
    <r>
      <rPr>
        <b/>
        <i/>
        <sz val="12"/>
        <color theme="0"/>
        <rFont val="Arial"/>
        <family val="2"/>
      </rPr>
      <t xml:space="preserve">                                                                                                                                                                     Código: F.GE-04
                                                                                                                                                        Versión: 1</t>
    </r>
  </si>
  <si>
    <r>
      <t xml:space="preserve">SEGUIMIENTO PRIMER TRIMESTRE
</t>
    </r>
    <r>
      <rPr>
        <b/>
        <i/>
        <sz val="12"/>
        <color theme="0"/>
        <rFont val="Arial"/>
        <family val="2"/>
      </rPr>
      <t xml:space="preserve">                                                                                                                                                                                                                                                                                                                              Código: F-GE-04
                                                                                                                                                                                                                                                                                                                               Versión: 1</t>
    </r>
  </si>
  <si>
    <r>
      <t xml:space="preserve">SEGUIMIENTO PRIMER TRIMESTRE
</t>
    </r>
    <r>
      <rPr>
        <b/>
        <i/>
        <sz val="12"/>
        <color theme="0"/>
        <rFont val="Arial"/>
        <family val="2"/>
      </rPr>
      <t xml:space="preserve">                                                                                                                        Código: F-GE-04
                                                                                                          Versión 1</t>
    </r>
  </si>
  <si>
    <r>
      <t xml:space="preserve">SEGUIMIENTO PRIMER TRIMESTRE
</t>
    </r>
    <r>
      <rPr>
        <b/>
        <i/>
        <sz val="12"/>
        <color theme="0"/>
        <rFont val="Arial"/>
        <family val="2"/>
      </rPr>
      <t xml:space="preserve">                                                                                                                                                      Código: F-GE-04
                                                                                                                                          Versión: 1</t>
    </r>
  </si>
  <si>
    <r>
      <t xml:space="preserve">SEGUIMIENTO PRIMER TRIMESTRE
</t>
    </r>
    <r>
      <rPr>
        <b/>
        <i/>
        <sz val="12"/>
        <color theme="0"/>
        <rFont val="Arial"/>
        <family val="2"/>
      </rPr>
      <t xml:space="preserve">                                                                                                                       Código: F-GE-04
                                                                                                                       Versión: 1</t>
    </r>
  </si>
  <si>
    <r>
      <t xml:space="preserve">SEGUIMIENTO PRIMER TRIMESTRE
</t>
    </r>
    <r>
      <rPr>
        <b/>
        <i/>
        <sz val="12"/>
        <color theme="0"/>
        <rFont val="Arial"/>
        <family val="2"/>
      </rPr>
      <t xml:space="preserve">                                                                                                                                                                 Código: F-GE-04
                                                                                                                                                     Versión: 1</t>
    </r>
  </si>
  <si>
    <t>Gestión Administrativa de recursos
(Gestión Documental)</t>
  </si>
  <si>
    <t>Falta de espacios adecuados para el almacenamiento de la información.
Falta de control de inventarios documentales.
Falta de organización de los archivos de gestión.</t>
  </si>
  <si>
    <t>Inoportunidad en la actualización de  inventarios de los bienes devolutivos asignados a los  responsables de los procesos.</t>
  </si>
  <si>
    <t>Gestión Administrativa de recursos
(TECNOLOGÍA)</t>
  </si>
  <si>
    <t xml:space="preserve">
Falta de Mantenimiento preventivo.
Obsolecencia de los equipos.
Falta de elementos periféricos y accesorios para el buen funcionamiento de los equipos.</t>
  </si>
  <si>
    <t xml:space="preserve">
No utilizar la herramienta de Back-up One Drive (Microsoft) por parte de los funcionarios.
No utilizar apropiadamente los equipos y no utilizar las políticas del sistema de seguridad de la información.
Utilizar la información desprotegida, causando pérdida de la disponibilidad.
</t>
  </si>
  <si>
    <r>
      <t xml:space="preserve">SEGUIMIENTO PRIMER TRIMESTRE
</t>
    </r>
    <r>
      <rPr>
        <b/>
        <i/>
        <sz val="10"/>
        <color theme="0"/>
        <rFont val="Arial"/>
        <family val="2"/>
      </rPr>
      <t xml:space="preserve">                                                                                                                                                                                    Código: F-GE-04
                                                                                                                                                                         Versión  1</t>
    </r>
  </si>
  <si>
    <t>Falta de  implementación de las acciones correctivas a los planes de mejoramiento institucional y de calidad.</t>
  </si>
  <si>
    <t>Incumplimiento en el seguimiento a las auditorías legales y a las auditorias  internas del SIG</t>
  </si>
  <si>
    <t>Falta de seguimiento por parte de la OCI,  Calidad y  líderes de los procesos,  a los planes de mejoramiento, formulados.
Falta de Autoevaluación y seguimiento periódico de los funcionarios, responsbles de llevar a cabo las acciones correctivas en los periodos programados.</t>
  </si>
  <si>
    <t>Falta de oportunidad en el reporte de información por parte de las areas.
Ausencia de personal idóneo para llevar a cabo el seguimiento a las obligaciones legales.
Falta de análisis de datos y aspectos relevantes para atacar el riesgo dentro del periodo programado permanentemente.</t>
  </si>
  <si>
    <t>Plan Anual de Trabajo, Planeador Mensual, Registro estadístico</t>
  </si>
  <si>
    <t>Las evaluaciones de objetivos por parte de los talleristas se realizan al final del taller (semestre), aunque se han aplicado algunas encuestas de satisfacción. La contingencia por Coronavirus aplaza de alguna manera, esta última actividad.</t>
  </si>
  <si>
    <t xml:space="preserve">Control 1. 
Formato F-GARD-06 Hoja de control de documentos, actualizado con los registro documentales de funcionarios activos. El cual es diligenciado por personal del ára de Gestión Humana. 
Control 2. 
En el trimestre objeto de revisión, no se realizó validación de la información del PASIVOCOL, dado que se tiene pendiente el proceso de contratación de experto externo para la organización de información y proyección del calculo actuarial. </t>
  </si>
  <si>
    <t xml:space="preserve">Se da inicio con el proceso precontractual (cotizaciones, estudios previos) para la contratación de profesional actuario. </t>
  </si>
  <si>
    <t xml:space="preserve">Control 1.
Seguimiento a la implementación de las cinco (5) rutas de creación de valor a través de la matriz de plan de acción del PETH durante el periodo evaluado. </t>
  </si>
  <si>
    <t xml:space="preserve">Control 1. 
Se realizó la verificación de las seis (6) nóminas causadas en el periodo objeto de revisión, con sus respectivas novedades; a través del archivo de verificación. </t>
  </si>
  <si>
    <t>Control 1.
Se revisa con periodicidad, los avances, modificaciones y observaciones en el desarrollo de la convocatoria territorial.
Control 2. 
Se realizó la publicación de convocatoria interna para proveer cargos en vacancia; cumpliendo con el procedimiento de publicación, postulación, verificación de postulados y emisión de resultados. 
Se analizan los nuevos lineamientos impartidos por la CNSC y que rigen los procesos selección, informe de las vacantes definitivas y encargos.</t>
  </si>
  <si>
    <t>Control 1. 
Correos electrónicos de soporte virtual para el Software XENCO en cada una de las situaciones de reporte de inconsistencias presentadas.</t>
  </si>
  <si>
    <t>NA</t>
  </si>
  <si>
    <t xml:space="preserve">relacion de causaciones y revison y ajustes </t>
  </si>
  <si>
    <t>Control 1
PAC ingresos
Control 2 
PAC gastos</t>
  </si>
  <si>
    <t>Control 1
Informe de Cartera
Control 2 
Informes de ingresos</t>
  </si>
  <si>
    <t>Control 1
Conciliación de la gestión financiera</t>
  </si>
  <si>
    <t>1. Seguimiento al Cronograma de la GP.
2. Anexa el soporte de los envio de la informacion a los diferentes usuarios internos y externos.
3. Circular normativa CRONOGRAMA PARA TRAMITES PRESUPUESTALES VIGENCIA 2020</t>
  </si>
  <si>
    <t>Se emite la circular del cronograma de tramites de la Gestion Presupuestal con ello se buscar regular los tramites al fin del mes con el fin de mejorar los tiempos de generacion de informes.</t>
  </si>
  <si>
    <r>
      <rPr>
        <b/>
        <sz val="11"/>
        <color theme="1"/>
        <rFont val="Arial"/>
        <family val="2"/>
      </rPr>
      <t>SIG:</t>
    </r>
    <r>
      <rPr>
        <sz val="11"/>
        <color theme="1"/>
        <rFont val="Arial"/>
        <family val="2"/>
      </rPr>
      <t xml:space="preserve">Continuamente se hace seguimiento al plan de mejoramiento por proceso, y se lleva un porcentaje de avance, con relación a las acciones de mejora implementadas.
Evidencia: Porcentaje de avance plan de mejoramiento SIG.
</t>
    </r>
    <r>
      <rPr>
        <b/>
        <sz val="11"/>
        <color theme="1"/>
        <rFont val="Arial"/>
        <family val="2"/>
      </rPr>
      <t>OCI</t>
    </r>
    <r>
      <rPr>
        <sz val="11"/>
        <color theme="1"/>
        <rFont val="Arial"/>
        <family val="2"/>
      </rPr>
      <t xml:space="preserve">:Se contrasta las evidencias aportadas al plan de mejoramiento establecido frente al desarrollo de observaciones o hallazgos reportados,fin evaluar la mejora
</t>
    </r>
  </si>
  <si>
    <t>La evaluación del primer trimestre se hizo para los meses de enero y febrero por la emergencia sanitaria., por tanto la valoración de los indicadores se ve afectada, para este periodo.</t>
  </si>
  <si>
    <t xml:space="preserve">*Formato de adquisicion de bienes y servicios diligenciados y aprobados.                                      *Las respectivas actas de asistencia a los diferentes comìtes convocados y aprobados.              *Ordenes de entrega de algunos bienes solicitados y en stock.                </t>
  </si>
  <si>
    <t xml:space="preserve">2. Pendiente de asignacion presupuestal para iniciar con algunos procesos de adqusiicion de bienes y servicios requeridos.              4.Aprobacion de contrato para la activacion de la plataforma de los modulos.   </t>
  </si>
  <si>
    <t>*Acta de inventario firmadas a satsifaccion por los responsables de cartera.                                  *Acta de entrega firmadas de recibido a satsifaccion.               *Manual de inventarios.                 *Orden de salida y autroizacion de bienes.                                         *Memorando de revision de bienes devolutivos por cartera de responsable.                               *Vales de traslado de bienes devolutivos.</t>
  </si>
  <si>
    <t>CONSOLIDADO GESTIÓN DOCUMENTAL</t>
  </si>
  <si>
    <t>CONSOLIDACIÓN RECURSOS FÍSICOS</t>
  </si>
  <si>
    <t>CONSOLIDADO TECNOLOGÍA</t>
  </si>
  <si>
    <t>No de CONTROLES Ejecutados</t>
  </si>
  <si>
    <t>1.Actas de comité de evaluación y desempeño.
2. Evaluación físico financiera anual pdf.
3.Evaluación física trimestral.
4.Plan de acción objetivos estrategicos con los proyectos de inversión.
5.Seguimiento al POAI</t>
  </si>
  <si>
    <t>Promedio</t>
  </si>
  <si>
    <t>DESCRIPCIÓN CONTROLES EXISTENTES</t>
  </si>
  <si>
    <t xml:space="preserve">Control 1
Se presentó la propuesta para realizar el Inventario de la Central; pero se debe postergar por el cierre de la Biblioteca. 
</t>
  </si>
  <si>
    <t>Se estableció ampliar el periodo de devolución de los materiales hasta el 30 de mayo como una medida por la cuarentena ante el cierre de las Bibliotecas por el Covid 19
Se solicitó a soporte janium renovar los periodos de devolución de los libros y otros materiales hasta tanto la Biblioteca no este prestando el servicio con normalidad en las sedes.</t>
  </si>
  <si>
    <t>Se llevo a acabo la evaluación de los servidores con corte al mes de enero del 2020
Se establece comunicación permanente con los servidores entregandole las comunicaciones, boletines, circulares, protocolos y demas lineamientos que orienten el desarrollo de las actividades.</t>
  </si>
  <si>
    <t>Ante unas quejas presentadas hacia un servidor se envio comunicación al área de los procesos disciplinarios para que iniciran las averiguaciones preliminares de los presuntos hechos irregulares.</t>
  </si>
  <si>
    <t>informe mesual de gestión tecnologica</t>
  </si>
  <si>
    <t>informe de herramienta de backup y utilización</t>
  </si>
  <si>
    <t>informe de politicas de infraestructura aplicadas y monitoreo de seguridad de equipos y servidores</t>
  </si>
  <si>
    <t>falta de perifericos y accesorios para el cambio</t>
  </si>
  <si>
    <t xml:space="preserve">Actas de comité de contratación ; oficios de seguimiento a la Empresa Eurolibros                                     </t>
  </si>
  <si>
    <t xml:space="preserve">En Diciembre del año 2019 se llevó a cabo proceso de selección para la dquisicion de material bibliografico, quedando seleccionado el proponente Europea de Libros " Eurolibros", por lo tanto se suscribió contrato de compraventa N. 1054 de 2019 donde se pacto una sola Entrega.  sin embargo las entregas de han efectuado de manera parcial lo ha generado la adicion en prorroga de tiempo y tambien hubo una adicion de recursos para la adquisicion de mas libros. La Secretaría General a través del abogado Eduard Arroyave viene realizando acompañamietno a los técnicos para lograr que el contratista cumpla con la totalidad del contrato o incremente el nivel de ejecucion que hoy es del 91% </t>
  </si>
  <si>
    <t xml:space="preserve">Se anexa oficio de talento humano </t>
  </si>
  <si>
    <t>En el presente trimestre solo hubo una solicitud de investigacion disciplinaria la cual, se le asignó en la segunda semana de marzo a la profesional universitaria adscrita a la Secretaría General.</t>
  </si>
  <si>
    <t xml:space="preserve">Se anexan actas de conciliacion en proceso judicial y extrajudicial efectuadas durante el trimestre evaluado                     </t>
  </si>
  <si>
    <r>
      <t xml:space="preserve">En el Trimestre  evaluado no hubo Actas del Comté de Conciliación, </t>
    </r>
    <r>
      <rPr>
        <sz val="11"/>
        <color theme="1"/>
        <rFont val="Arial"/>
        <family val="2"/>
      </rPr>
      <t>( la Secretaria Generl se posesionó el 1 de febrero de 2020 y la profesional universitaria el -- del marzo16 de 2020)</t>
    </r>
    <r>
      <rPr>
        <sz val="12"/>
        <color theme="1"/>
        <rFont val="Arial"/>
        <family val="2"/>
      </rPr>
      <t xml:space="preserve">.          no obstante se ha realizado el acompañamiento a la Direccón General a las diligencias de los procesos y algunas estrategias de defensas en algunos de ellos con el apoyo de los abogados externos contratados para tal fin  y por parte de la Secretaría General para las dilienciasen Inspección 11 de Policia relacionados con quejas por utiización de parqueaderos frente a la sede Central de la BPP                                      </t>
    </r>
  </si>
  <si>
    <t xml:space="preserve">Correos Electronicos; publicaciones en boletin comunicaciones, publicació pagina web;                             Se anexan Tambíen inventario y  actos administrativos de la BPP ajustados a los Decretos Nacionales expedidos en el marco de la Situación de Emergencia Social, Económica y Ambiental por la Emergencia Sanitaria por el Covid-19. </t>
  </si>
  <si>
    <t>Durante el trimeste evaluado se han publicado y socializado las normas internas y directrices que modifican los procedimientos de la Entidad ajustandolos a la virtualidad para continuar prestando los servicios de manera no presencial pero con todos los principios Constitucionales y legales que rigen nuestro actuar, buscando con ello el cumplimiento efectivo de nuestras funciones bajo los criterios eticos y de eficiencia administrativa</t>
  </si>
  <si>
    <t>Planillas de registro y control de las comuncaciones oficiales.
https://bibliotecasmedellin-my.sharepoint.com/:x:/g/personal/auxiliar_documental_bpp_gov_co/Ed7m1HjCIsxBqKhAwDGNyXIBGHoXYGnvP4vDz4sAH1R9mg?e=vj8PKU</t>
  </si>
  <si>
    <t xml:space="preserve">
Transferencias Documentales por procesos
https://bibliotecasmedellin-my.sharepoint.com/:f:/g/personal/gestion_documental_bpp_gov_co/Ej2pLcbWrtlLjKvpOg43UUkBWkx07VDXXGMXtHADc3-dEw?e=e2JiUo</t>
  </si>
  <si>
    <t>Registro y seguimiento a las comunicaciones oficiales
https://bibliotecasmedellin-my.sharepoint.com/:f:/g/personal/gestion_documental_bpp_gov_co/Eu5aGhLqLwZIm4_HyJFuOLoBiSb2g967skSUj-CVyJuZTA?e=CTsTkN</t>
  </si>
  <si>
    <t>Se retroalimenta al personal sobre la normativad archivistica, y se les comparte el normograma del proceso
https://bibliotecasmedellin-my.sharepoint.com/:x:/g/personal/gestion_documental_bpp_gov_co/EWtTbxhKwTZLvJ_FoeQN5OUB5TuMmdp4aMYFICGWMhtm5A?e=39L224
https://bibliotecasmedellin-my.sharepoint.com/:x:/g/personal/gestion_documental_bpp_gov_co/EYjHNa2tBRtHiU3l-jJJrhYBSirJjZSpqMbDI4aOMtGM1Q?e=0USGy1</t>
  </si>
  <si>
    <t>Aplicación del codigo de etica del Archivista
https://bibliotecasmedellin-my.sharepoint.com/:b:/g/personal/gestion_documental_bpp_gov_co/Ec6b_gKruqBKs2gP4uYf6XEBTq_Kt00cU7bXg-VMGUBBaQ?e=Bcyny9</t>
  </si>
  <si>
    <t>PROMEDIO PROCESO T1</t>
  </si>
  <si>
    <t># DE CONTROLES FORMULADOS POR RIESGO</t>
  </si>
  <si>
    <t>No  de CONTROLES
Programados TRIMESTRE 1</t>
  </si>
  <si>
    <t xml:space="preserve">1 Protocolo de alianzas estratégicas .Aplicación de los criteriors de Priorización para los  proyectos.
2.Actas o comunicaciones electrónicas del grupo formulador de proyectos.
3.Contratos o convenios administrativos que materializan los proyectos de gestión.
4.Comunicación del código de ética y valores institucionales, resolución 201940172.
5.Circular por emergencia sanitaria </t>
  </si>
  <si>
    <r>
      <rPr>
        <b/>
        <sz val="11"/>
        <color rgb="FFC00000"/>
        <rFont val="Arial"/>
        <family val="2"/>
      </rPr>
      <t xml:space="preserve">Descripción: </t>
    </r>
    <r>
      <rPr>
        <b/>
        <sz val="11"/>
        <color rgb="FF002060"/>
        <rFont val="Arial"/>
        <family val="2"/>
      </rPr>
      <t>El líder de Gestión de Comunicaciones</t>
    </r>
    <r>
      <rPr>
        <sz val="11"/>
        <color rgb="FF002060"/>
        <rFont val="Arial"/>
        <family val="2"/>
      </rPr>
      <t xml:space="preserve"> </t>
    </r>
    <r>
      <rPr>
        <sz val="11"/>
        <color theme="1"/>
        <rFont val="Arial"/>
        <family val="2"/>
      </rPr>
      <t xml:space="preserve">revisa </t>
    </r>
    <r>
      <rPr>
        <b/>
        <sz val="11"/>
        <color theme="9" tint="-0.249977111117893"/>
        <rFont val="Arial"/>
        <family val="2"/>
      </rPr>
      <t xml:space="preserve">trimestralmente </t>
    </r>
    <r>
      <rPr>
        <sz val="11"/>
        <color theme="1"/>
        <rFont val="Arial"/>
        <family val="2"/>
      </rPr>
      <t xml:space="preserve">la aplicación estricta que rige todo lo relacionado con los temas de gobierno en línea  y </t>
    </r>
    <r>
      <rPr>
        <b/>
        <sz val="11"/>
        <color rgb="FF0070C0"/>
        <rFont val="Arial"/>
        <family val="2"/>
      </rPr>
      <t>verifica la actualización del sitio web, con  los lineamientos que establece el GEL.</t>
    </r>
    <r>
      <rPr>
        <sz val="11"/>
        <color theme="1"/>
        <rFont val="Arial"/>
        <family val="2"/>
      </rPr>
      <t xml:space="preserve">  
</t>
    </r>
    <r>
      <rPr>
        <b/>
        <i/>
        <sz val="11"/>
        <color rgb="FFC00000"/>
        <rFont val="Arial"/>
        <family val="2"/>
      </rPr>
      <t xml:space="preserve">Posibles Desviaciones: </t>
    </r>
    <r>
      <rPr>
        <sz val="11"/>
        <color theme="1"/>
        <rFont val="Arial"/>
        <family val="2"/>
      </rPr>
      <t xml:space="preserve">En caso de encontrar información desactualizada, comunica al comité de evaluación y desempeño y a web master para ajustarse a los lineamientos del GEL
</t>
    </r>
    <r>
      <rPr>
        <b/>
        <sz val="11"/>
        <color rgb="FFC00000"/>
        <rFont val="Arial"/>
        <family val="2"/>
      </rPr>
      <t>Evidencias:</t>
    </r>
    <r>
      <rPr>
        <b/>
        <sz val="11"/>
        <color theme="1"/>
        <rFont val="Arial"/>
        <family val="2"/>
      </rPr>
      <t xml:space="preserve"> </t>
    </r>
    <r>
      <rPr>
        <b/>
        <i/>
        <sz val="11"/>
        <color rgb="FF002060"/>
        <rFont val="Arial"/>
        <family val="2"/>
      </rPr>
      <t xml:space="preserve">Correo electrónico, reporte actualización sitio web.
</t>
    </r>
    <r>
      <rPr>
        <b/>
        <i/>
        <sz val="11"/>
        <color rgb="FFC00000"/>
        <rFont val="Arial"/>
        <family val="2"/>
      </rPr>
      <t xml:space="preserve">Control: (1)
</t>
    </r>
    <r>
      <rPr>
        <b/>
        <i/>
        <sz val="11"/>
        <color theme="1"/>
        <rFont val="Arial"/>
        <family val="2"/>
      </rPr>
      <t>Cumplir los lineamientos establecidos por el GEL.</t>
    </r>
  </si>
  <si>
    <r>
      <rPr>
        <b/>
        <sz val="11"/>
        <color rgb="FFC00000"/>
        <rFont val="Arial"/>
        <family val="2"/>
      </rPr>
      <t>Descripión:</t>
    </r>
    <r>
      <rPr>
        <b/>
        <sz val="11"/>
        <color rgb="FF002060"/>
        <rFont val="Arial"/>
        <family val="2"/>
      </rPr>
      <t xml:space="preserve"> El profesional encargado del proceso</t>
    </r>
    <r>
      <rPr>
        <b/>
        <sz val="11"/>
        <color rgb="FFC00000"/>
        <rFont val="Arial"/>
        <family val="2"/>
      </rPr>
      <t>,</t>
    </r>
    <r>
      <rPr>
        <sz val="11"/>
        <color theme="1"/>
        <rFont val="Arial"/>
        <family val="2"/>
      </rPr>
      <t xml:space="preserve"> proyecta el</t>
    </r>
    <r>
      <rPr>
        <b/>
        <sz val="11"/>
        <color rgb="FF00B050"/>
        <rFont val="Arial"/>
        <family val="2"/>
      </rPr>
      <t xml:space="preserve"> </t>
    </r>
    <r>
      <rPr>
        <b/>
        <sz val="11"/>
        <color theme="9" tint="-0.249977111117893"/>
        <rFont val="Arial"/>
        <family val="2"/>
      </rPr>
      <t>Plan y cronograma</t>
    </r>
    <r>
      <rPr>
        <b/>
        <sz val="11"/>
        <color theme="1"/>
        <rFont val="Arial"/>
        <family val="2"/>
      </rPr>
      <t xml:space="preserve"> </t>
    </r>
    <r>
      <rPr>
        <sz val="11"/>
        <color theme="1"/>
        <rFont val="Arial"/>
        <family val="2"/>
      </rPr>
      <t xml:space="preserve">para la </t>
    </r>
    <r>
      <rPr>
        <b/>
        <i/>
        <sz val="11"/>
        <color rgb="FF00B0F0"/>
        <rFont val="Arial"/>
        <family val="2"/>
      </rPr>
      <t>intervención de material bibliográfico y documental de carácter patrimonial que se encuentra represado</t>
    </r>
    <r>
      <rPr>
        <sz val="11"/>
        <color theme="1"/>
        <rFont val="Arial"/>
        <family val="2"/>
      </rPr>
      <t xml:space="preserve"> y lo socializa con todo el personal que interviene en esta labor, quienes se encargan del ingreso a la base de datos janium y la preparación física del material para facilitar el acceso y difusión, </t>
    </r>
    <r>
      <rPr>
        <b/>
        <sz val="11"/>
        <color rgb="FF0070C0"/>
        <rFont val="Arial"/>
        <family val="2"/>
      </rPr>
      <t>previo a este ingreso</t>
    </r>
    <r>
      <rPr>
        <sz val="11"/>
        <color theme="1"/>
        <rFont val="Arial"/>
        <family val="2"/>
      </rPr>
      <t xml:space="preserve"> se hace una</t>
    </r>
    <r>
      <rPr>
        <sz val="11"/>
        <color rgb="FFC00000"/>
        <rFont val="Arial"/>
        <family val="2"/>
      </rPr>
      <t xml:space="preserve"> evaluación y valoración</t>
    </r>
    <r>
      <rPr>
        <sz val="11"/>
        <color theme="1"/>
        <rFont val="Arial"/>
        <family val="2"/>
      </rPr>
      <t xml:space="preserve"> para establecer la pertinencia, a través del </t>
    </r>
    <r>
      <rPr>
        <b/>
        <sz val="11"/>
        <color theme="5" tint="-0.249977111117893"/>
        <rFont val="Arial"/>
        <family val="2"/>
      </rPr>
      <t xml:space="preserve">inventario natural </t>
    </r>
    <r>
      <rPr>
        <sz val="11"/>
        <color theme="1"/>
        <rFont val="Arial"/>
        <family val="2"/>
      </rPr>
      <t xml:space="preserve">y se verifica la oportunidad  en la entrega de la información de carácter patrimonial.
</t>
    </r>
    <r>
      <rPr>
        <b/>
        <sz val="11"/>
        <color rgb="FFC00000"/>
        <rFont val="Arial"/>
        <family val="2"/>
      </rPr>
      <t xml:space="preserve">Evidencias: </t>
    </r>
    <r>
      <rPr>
        <b/>
        <sz val="11"/>
        <color theme="1"/>
        <rFont val="Arial"/>
        <family val="2"/>
      </rPr>
      <t xml:space="preserve">Listado de material patrimonial ingresado, inventario natural, Plan y cronograma.
</t>
    </r>
    <r>
      <rPr>
        <b/>
        <sz val="11"/>
        <color rgb="FFC00000"/>
        <rFont val="Arial"/>
        <family val="2"/>
      </rPr>
      <t xml:space="preserve">Controles: (1)
</t>
    </r>
    <r>
      <rPr>
        <b/>
        <sz val="11"/>
        <color theme="1"/>
        <rFont val="Arial"/>
        <family val="2"/>
      </rPr>
      <t>Intervención del material bibliográfico y documental de carácter patrimonial.</t>
    </r>
    <r>
      <rPr>
        <b/>
        <sz val="11"/>
        <color rgb="FFC00000"/>
        <rFont val="Arial"/>
        <family val="2"/>
      </rPr>
      <t xml:space="preserve">
</t>
    </r>
  </si>
  <si>
    <r>
      <rPr>
        <b/>
        <sz val="10"/>
        <color rgb="FFC00000"/>
        <rFont val="Arial"/>
        <family val="2"/>
      </rPr>
      <t xml:space="preserve">Descripción: </t>
    </r>
    <r>
      <rPr>
        <b/>
        <sz val="10"/>
        <color rgb="FF0070C0"/>
        <rFont val="Arial"/>
        <family val="2"/>
      </rPr>
      <t>El profesional universitario</t>
    </r>
    <r>
      <rPr>
        <sz val="10"/>
        <color theme="1"/>
        <rFont val="Arial"/>
        <family val="2"/>
      </rPr>
      <t xml:space="preserve"> lider del proceso,</t>
    </r>
    <r>
      <rPr>
        <b/>
        <sz val="10"/>
        <color rgb="FFFF0000"/>
        <rFont val="Arial"/>
        <family val="2"/>
      </rPr>
      <t xml:space="preserve"> verifica </t>
    </r>
    <r>
      <rPr>
        <b/>
        <sz val="10"/>
        <color theme="9" tint="-0.249977111117893"/>
        <rFont val="Arial"/>
        <family val="2"/>
      </rPr>
      <t>mensualmente</t>
    </r>
    <r>
      <rPr>
        <sz val="10"/>
        <color theme="1"/>
        <rFont val="Arial"/>
        <family val="2"/>
      </rPr>
      <t xml:space="preserve"> </t>
    </r>
    <r>
      <rPr>
        <b/>
        <sz val="10"/>
        <color rgb="FFFF0000"/>
        <rFont val="Arial"/>
        <family val="2"/>
      </rPr>
      <t>el cronograma de oferta institucional frente al cumplimiento de las ofertas estructuradas en el plan anual de trabajo,</t>
    </r>
    <r>
      <rPr>
        <sz val="10"/>
        <color theme="1"/>
        <rFont val="Arial"/>
        <family val="2"/>
      </rPr>
      <t xml:space="preserve"> a través de planeadores mensuales, registro estadístico y banco de evidencias con el propósito de garantizar el cumplimiento del plan institucional de gestión de contenidos para la ciudadanía.
</t>
    </r>
    <r>
      <rPr>
        <b/>
        <sz val="10"/>
        <color rgb="FFC00000"/>
        <rFont val="Arial"/>
        <family val="2"/>
      </rPr>
      <t xml:space="preserve">Asimismo, los talleristas realizan evaluaciones semestrales </t>
    </r>
    <r>
      <rPr>
        <sz val="10"/>
        <color theme="1"/>
        <rFont val="Arial"/>
        <family val="2"/>
      </rPr>
      <t xml:space="preserve">del cumplimientoo de los objetivos propuestos en el plan anual de trabajo </t>
    </r>
    <r>
      <rPr>
        <b/>
        <sz val="10"/>
        <color theme="9" tint="-0.249977111117893"/>
        <rFont val="Arial"/>
        <family val="2"/>
      </rPr>
      <t>y el equipo de trabajo  revisa los resultados de las encuestas realizadas  para validar la pertinencia de los talleres ofertados.</t>
    </r>
    <r>
      <rPr>
        <sz val="10"/>
        <color theme="1"/>
        <rFont val="Arial"/>
        <family val="2"/>
      </rPr>
      <t xml:space="preserve">
</t>
    </r>
    <r>
      <rPr>
        <b/>
        <sz val="10"/>
        <color rgb="FFC00000"/>
        <rFont val="Arial"/>
        <family val="2"/>
      </rPr>
      <t xml:space="preserve">Posible Desviación: </t>
    </r>
    <r>
      <rPr>
        <sz val="10"/>
        <color theme="1"/>
        <rFont val="Arial"/>
        <family val="2"/>
      </rPr>
      <t xml:space="preserve">Si se presenta incumplimiento del plan institucional de gestión de contenidos se realizarán los ajustes pertinentes establecidos en los planes de trabajo y en los convenios y/o alianzas interinstitucionales.
</t>
    </r>
    <r>
      <rPr>
        <b/>
        <sz val="10"/>
        <color rgb="FFC00000"/>
        <rFont val="Arial"/>
        <family val="2"/>
      </rPr>
      <t>Evidencias:</t>
    </r>
    <r>
      <rPr>
        <b/>
        <sz val="10"/>
        <color rgb="FF0070C0"/>
        <rFont val="Arial"/>
        <family val="2"/>
      </rPr>
      <t xml:space="preserve"> </t>
    </r>
    <r>
      <rPr>
        <b/>
        <sz val="10"/>
        <color theme="1"/>
        <rFont val="Arial"/>
        <family val="2"/>
      </rPr>
      <t xml:space="preserve">Planeador mensual, registro estadístico, análisis de encuestas, los convenios establecidos y el plan anual de trabajo.
</t>
    </r>
    <r>
      <rPr>
        <b/>
        <sz val="10"/>
        <color rgb="FFC00000"/>
        <rFont val="Arial"/>
        <family val="2"/>
      </rPr>
      <t xml:space="preserve">CONTROLES: (3)
</t>
    </r>
    <r>
      <rPr>
        <b/>
        <sz val="10"/>
        <color theme="1"/>
        <rFont val="Arial"/>
        <family val="2"/>
      </rPr>
      <t>1. Verificar cumplimiento de la oferta institucional Vs Cronograma anual.
2. Los talleristas verifican semestralmente el cumplimiento de los objetivos propuestos en el plan anual.
3. Análsis de encuestas realizadas para validar la pertinecia de los talleres.</t>
    </r>
    <r>
      <rPr>
        <sz val="10"/>
        <color theme="1"/>
        <rFont val="Arial"/>
        <family val="2"/>
      </rPr>
      <t xml:space="preserve">
</t>
    </r>
  </si>
  <si>
    <r>
      <rPr>
        <b/>
        <sz val="10"/>
        <color theme="3"/>
        <rFont val="Arial"/>
        <family val="2"/>
      </rPr>
      <t xml:space="preserve">
</t>
    </r>
    <r>
      <rPr>
        <b/>
        <sz val="10"/>
        <color rgb="FFC00000"/>
        <rFont val="Arial"/>
        <family val="2"/>
      </rPr>
      <t xml:space="preserve">Descripción: </t>
    </r>
    <r>
      <rPr>
        <b/>
        <sz val="10"/>
        <color theme="3"/>
        <rFont val="Arial"/>
        <family val="2"/>
      </rPr>
      <t>El lider del proceso en corresponsabilidad con  los técnicos y auxiliares de área,</t>
    </r>
    <r>
      <rPr>
        <b/>
        <sz val="10"/>
        <color rgb="FFFF0000"/>
        <rFont val="Arial"/>
        <family val="2"/>
      </rPr>
      <t xml:space="preserve"> verifican </t>
    </r>
    <r>
      <rPr>
        <b/>
        <sz val="10"/>
        <color rgb="FF00B0F0"/>
        <rFont val="Arial"/>
        <family val="2"/>
      </rPr>
      <t>mensualmente</t>
    </r>
    <r>
      <rPr>
        <sz val="10"/>
        <color theme="1"/>
        <rFont val="Arial"/>
        <family val="2"/>
      </rPr>
      <t xml:space="preserve">  los reportes de usuarios morosos registrados en la base de datos janium,</t>
    </r>
    <r>
      <rPr>
        <b/>
        <sz val="10"/>
        <color rgb="FFFF0000"/>
        <rFont val="Arial"/>
        <family val="2"/>
      </rPr>
      <t xml:space="preserve">  </t>
    </r>
    <r>
      <rPr>
        <sz val="10"/>
        <rFont val="Arial"/>
        <family val="2"/>
      </rPr>
      <t xml:space="preserve">y procede a </t>
    </r>
    <r>
      <rPr>
        <b/>
        <sz val="10"/>
        <color rgb="FF00CC00"/>
        <rFont val="Arial"/>
        <family val="2"/>
      </rPr>
      <t xml:space="preserve">establecer las comunicaciones necesarias con los usuarios </t>
    </r>
    <r>
      <rPr>
        <sz val="10"/>
        <color theme="1"/>
        <rFont val="Arial"/>
        <family val="2"/>
      </rPr>
      <t>por medio de  (teléfono, correo, uso de las referencias personales, cartas),</t>
    </r>
    <r>
      <rPr>
        <b/>
        <sz val="10"/>
        <color rgb="FF002060"/>
        <rFont val="Arial"/>
        <family val="2"/>
      </rPr>
      <t xml:space="preserve"> para  motivar la entrega de los materiales a la sede central y filiales.
</t>
    </r>
    <r>
      <rPr>
        <b/>
        <sz val="10"/>
        <color rgb="FFC00000"/>
        <rFont val="Arial"/>
        <family val="2"/>
      </rPr>
      <t xml:space="preserve">Posibles Desviaciones: </t>
    </r>
    <r>
      <rPr>
        <b/>
        <sz val="10"/>
        <color theme="1"/>
        <rFont val="Arial"/>
        <family val="2"/>
      </rPr>
      <t>En caso de no recibir oportunamente el material prestado, inicialmente se hace una llamada telefónica al usuario moroso, y de no atender el llamado, se procede con una notificación electrónica.</t>
    </r>
    <r>
      <rPr>
        <sz val="10"/>
        <color theme="1"/>
        <rFont val="Arial"/>
        <family val="2"/>
      </rPr>
      <t xml:space="preserve">
</t>
    </r>
    <r>
      <rPr>
        <b/>
        <sz val="10"/>
        <color rgb="FFC00000"/>
        <rFont val="Arial"/>
        <family val="2"/>
      </rPr>
      <t>Evidencias:</t>
    </r>
    <r>
      <rPr>
        <b/>
        <sz val="10"/>
        <color theme="1"/>
        <rFont val="Arial"/>
        <family val="2"/>
      </rPr>
      <t xml:space="preserve"> Reporte usuarios morosos, registro de llamadas, registro de correos electrónicos, comunicaciones, radicaciones, estadísticas de materiales recuperados.
</t>
    </r>
    <r>
      <rPr>
        <b/>
        <sz val="11"/>
        <color rgb="FFC00000"/>
        <rFont val="Arial"/>
        <family val="2"/>
      </rPr>
      <t>Controles: (2)</t>
    </r>
    <r>
      <rPr>
        <b/>
        <sz val="10"/>
        <color theme="1"/>
        <rFont val="Arial"/>
        <family val="2"/>
      </rPr>
      <t xml:space="preserve">
1.Verificación Listado de Préstamos Vs Usuarios morosos.
2. Comunicación verbal o electrónica Vs Estadístisca de materiales recuperados.</t>
    </r>
    <r>
      <rPr>
        <sz val="10"/>
        <color theme="1"/>
        <rFont val="Arial"/>
        <family val="2"/>
      </rPr>
      <t xml:space="preserve">
</t>
    </r>
  </si>
  <si>
    <t xml:space="preserve">1. De manera periódica los operadores del módulo de préstamos establecen un seguimiento a los usuarios morosos a traves de llamadas, correos electrónicos.
2.Reporte usuarios morosos.
3. Estadísitca material recuperado.
</t>
  </si>
  <si>
    <r>
      <rPr>
        <b/>
        <sz val="12"/>
        <color rgb="FFC00000"/>
        <rFont val="Arial"/>
        <family val="2"/>
      </rPr>
      <t xml:space="preserve">Descripción: </t>
    </r>
    <r>
      <rPr>
        <b/>
        <sz val="12"/>
        <color rgb="FF002060"/>
        <rFont val="Arial"/>
        <family val="2"/>
      </rPr>
      <t xml:space="preserve"> Cada vez que el auxiliar de contabilidad </t>
    </r>
    <r>
      <rPr>
        <sz val="12"/>
        <color theme="1"/>
        <rFont val="Arial"/>
        <family val="2"/>
      </rPr>
      <t xml:space="preserve">realice un registro contable </t>
    </r>
    <r>
      <rPr>
        <b/>
        <sz val="12"/>
        <color theme="9" tint="-0.249977111117893"/>
        <rFont val="Arial"/>
        <family val="2"/>
      </rPr>
      <t>este debe ser revisado  por la lider universitaria de contabilidad antes de pasar al cliente o a tesoreria</t>
    </r>
    <r>
      <rPr>
        <b/>
        <sz val="12"/>
        <color rgb="FF0070C0"/>
        <rFont val="Arial"/>
        <family val="2"/>
      </rPr>
      <t xml:space="preserve">  y valida el cumplimiento con relación a la norma vigente que aplica la entidad.</t>
    </r>
    <r>
      <rPr>
        <sz val="12"/>
        <color theme="1"/>
        <rFont val="Arial"/>
        <family val="2"/>
      </rPr>
      <t xml:space="preserve">
</t>
    </r>
    <r>
      <rPr>
        <b/>
        <sz val="12"/>
        <color rgb="FFC00000"/>
        <rFont val="Arial"/>
        <family val="2"/>
      </rPr>
      <t>Posible Desviación:</t>
    </r>
    <r>
      <rPr>
        <sz val="12"/>
        <color theme="1"/>
        <rFont val="Arial"/>
        <family val="2"/>
      </rPr>
      <t>En caso de presentarse una inconsistencia  se devuelve la causación al auxiliar de contabilidad para los ajustes que se requieran y</t>
    </r>
    <r>
      <rPr>
        <b/>
        <sz val="12"/>
        <color rgb="FFC00000"/>
        <rFont val="Arial"/>
        <family val="2"/>
      </rPr>
      <t xml:space="preserve"> </t>
    </r>
    <r>
      <rPr>
        <b/>
        <sz val="12"/>
        <color theme="1"/>
        <rFont val="Arial"/>
        <family val="2"/>
      </rPr>
      <t>se refuerza la capacitación al funcionario para fortalecer los conceptos normativos vigentes.</t>
    </r>
    <r>
      <rPr>
        <sz val="12"/>
        <color theme="1"/>
        <rFont val="Arial"/>
        <family val="2"/>
      </rPr>
      <t xml:space="preserve">
</t>
    </r>
    <r>
      <rPr>
        <b/>
        <sz val="12"/>
        <color rgb="FFC00000"/>
        <rFont val="Arial"/>
        <family val="2"/>
      </rPr>
      <t>Evidencias:</t>
    </r>
    <r>
      <rPr>
        <b/>
        <sz val="12"/>
        <color rgb="FF002060"/>
        <rFont val="Arial"/>
        <family val="2"/>
      </rPr>
      <t xml:space="preserve">   Archivo de causaciones Vs inconsistencias presentadas.
</t>
    </r>
    <r>
      <rPr>
        <b/>
        <sz val="11"/>
        <color rgb="FFC00000"/>
        <rFont val="Arial"/>
        <family val="2"/>
      </rPr>
      <t xml:space="preserve">Controles: (1)
</t>
    </r>
    <r>
      <rPr>
        <b/>
        <sz val="10"/>
        <color theme="1"/>
        <rFont val="Arial"/>
        <family val="2"/>
      </rPr>
      <t>1. Revisión registros contables por parte de la líder universitaria de contabilidad.</t>
    </r>
  </si>
  <si>
    <t xml:space="preserve">Correos con informacion enviada por las áreas
Cronograma de control </t>
  </si>
  <si>
    <t>Dados los cambios en la forma de presentar la programación en los dos primeros meses, el cumplimiento a las fechas cambió.
Se hace alerta sobre el formato usado por el área de Contenidos, el cual no es el designado por el proceso.
El protocolo de comunicaciones se envía nuevamente en el momento que se asigne contrato de impresos.</t>
  </si>
  <si>
    <t>1. Para este bimestre se presenta un cambio en este proceso, al no haber contrato de impresos, la programación se convierte en formato digital, esto permite ampliar los tiempos de entrega de información y editar sus contenidos de ser necesario. 
2.Se anexa archivo de programación mensual y correo de recepción.</t>
  </si>
  <si>
    <t xml:space="preserve">1.Para el bimestre se reciben 29 solicitudes de actualización de formatos y documentos normativos, los cuales se procesan y actualizan en los enlaces solicitados en la web, ya sea SIG http://www.bibliotecapiloto.gov.co/sistema-integral-de-gestion/ 
o en el link de Transparencia y acceso a la información pública
2.Se anexan pantallazos de las actualizaciones aplicadas.
</t>
  </si>
  <si>
    <t xml:space="preserve">
1.Plan de Inventario  de la Central.
2.Seguimiento a los usuarios morosos.
3. A todos los materiales bibliográficos y audiovisuales que se préstan se les coloca una cintilla de seguirdad y se verifica en la máquina detectora.  </t>
  </si>
  <si>
    <t xml:space="preserve">
1. Plan y cronograma de intervención del material represado en la  Sala Antioquia.
2.Reorganización y distribución de los espacios, estanterias y colecciones en la Sala Antioquia, aprovechando la estantería rodante que se adquirió.</t>
  </si>
  <si>
    <t xml:space="preserve">
Se hace seguimiento al cumplimiento del plan con los informes y estadísticas que presentan; pero al presentar el cierre de la Bibliotca se posterga y corre el cronograma.
Se elaboró un plano para mejor aprovechamiento de los espacios y la contratación de cuatro personas  para el el área de consrvación y dar cumplimiento a lo progrmadado. Por el cierre de la biblioteca se paro este movimiento.</t>
  </si>
  <si>
    <r>
      <rPr>
        <b/>
        <sz val="12"/>
        <color rgb="FFC00000"/>
        <rFont val="Arial"/>
        <family val="2"/>
      </rPr>
      <t>Descripción:</t>
    </r>
    <r>
      <rPr>
        <b/>
        <sz val="12"/>
        <color theme="9" tint="-0.499984740745262"/>
        <rFont val="Arial"/>
        <family val="2"/>
      </rPr>
      <t xml:space="preserve">Mensualmente, </t>
    </r>
    <r>
      <rPr>
        <b/>
        <i/>
        <sz val="12"/>
        <color theme="4" tint="-0.249977111117893"/>
        <rFont val="Arial"/>
        <family val="2"/>
      </rPr>
      <t xml:space="preserve">el profesional  universitario encargado </t>
    </r>
    <r>
      <rPr>
        <sz val="12"/>
        <color theme="1"/>
        <rFont val="Arial"/>
        <family val="2"/>
      </rPr>
      <t xml:space="preserve">del presupuesto de la entidad verifica la oportunidad en la ejecución del cronograma establecido.
</t>
    </r>
    <r>
      <rPr>
        <b/>
        <i/>
        <sz val="12"/>
        <color rgb="FFC00000"/>
        <rFont val="Arial"/>
        <family val="2"/>
      </rPr>
      <t>Posible Desviación:</t>
    </r>
    <r>
      <rPr>
        <b/>
        <i/>
        <sz val="12"/>
        <color rgb="FF7030A0"/>
        <rFont val="Arial"/>
        <family val="2"/>
      </rPr>
      <t>En caso de incumplimiento del cronograma, se realizan ajustes a las fechas programadas para dar cumplimiento.</t>
    </r>
    <r>
      <rPr>
        <sz val="12"/>
        <color theme="1"/>
        <rFont val="Arial"/>
        <family val="2"/>
      </rPr>
      <t xml:space="preserve">
</t>
    </r>
    <r>
      <rPr>
        <b/>
        <i/>
        <sz val="12"/>
        <color rgb="FFC00000"/>
        <rFont val="Arial"/>
        <family val="2"/>
      </rPr>
      <t>Evidencias:</t>
    </r>
    <r>
      <rPr>
        <i/>
        <sz val="12"/>
        <color theme="1"/>
        <rFont val="Arial"/>
        <family val="2"/>
      </rPr>
      <t>Cronograma de la gestión presupuestal, entrega de informes a los diferentes usuarios de acuerdo con la fecha, correos entregados a las áreas.</t>
    </r>
    <r>
      <rPr>
        <b/>
        <i/>
        <sz val="12"/>
        <color theme="1"/>
        <rFont val="Arial"/>
        <family val="2"/>
      </rPr>
      <t xml:space="preserve">
</t>
    </r>
    <r>
      <rPr>
        <b/>
        <i/>
        <sz val="12"/>
        <color rgb="FFC00000"/>
        <rFont val="Arial"/>
        <family val="2"/>
      </rPr>
      <t xml:space="preserve">Controles: (1).
</t>
    </r>
    <r>
      <rPr>
        <i/>
        <sz val="12"/>
        <rFont val="Arial"/>
        <family val="2"/>
      </rPr>
      <t>Información presupuestal entregada oportunamente.</t>
    </r>
    <r>
      <rPr>
        <b/>
        <i/>
        <sz val="12"/>
        <color theme="1"/>
        <rFont val="Arial"/>
        <family val="2"/>
      </rPr>
      <t xml:space="preserve">
</t>
    </r>
  </si>
  <si>
    <r>
      <rPr>
        <b/>
        <i/>
        <sz val="11"/>
        <color rgb="FFC00000"/>
        <rFont val="Arial"/>
        <family val="2"/>
      </rPr>
      <t>Descripción;</t>
    </r>
    <r>
      <rPr>
        <b/>
        <i/>
        <sz val="11"/>
        <color rgb="FF002060"/>
        <rFont val="Arial"/>
        <family val="2"/>
      </rPr>
      <t xml:space="preserve">El tesorero </t>
    </r>
    <r>
      <rPr>
        <sz val="11"/>
        <color rgb="FF002060"/>
        <rFont val="Arial"/>
        <family val="2"/>
      </rPr>
      <t xml:space="preserve"> </t>
    </r>
    <r>
      <rPr>
        <b/>
        <i/>
        <sz val="11"/>
        <color theme="9" tint="-0.249977111117893"/>
        <rFont val="Arial"/>
        <family val="2"/>
      </rPr>
      <t>verifica</t>
    </r>
    <r>
      <rPr>
        <sz val="11"/>
        <color theme="1"/>
        <rFont val="Arial"/>
        <family val="2"/>
      </rPr>
      <t xml:space="preserve"> permanentemente, que los valores recaudados en el portal empresarial del banco popular corresponda  con los saldos adeudados por los clientes, tomando dicha información directamente del portal  bancario e</t>
    </r>
    <r>
      <rPr>
        <b/>
        <i/>
        <sz val="11"/>
        <color rgb="FF0070C0"/>
        <rFont val="Arial"/>
        <family val="2"/>
      </rPr>
      <t xml:space="preserve"> identifica las cuentas por cobrar,</t>
    </r>
    <r>
      <rPr>
        <sz val="11"/>
        <color rgb="FF0070C0"/>
        <rFont val="Arial"/>
        <family val="2"/>
      </rPr>
      <t xml:space="preserve"> </t>
    </r>
    <r>
      <rPr>
        <sz val="11"/>
        <color theme="1"/>
        <rFont val="Arial"/>
        <family val="2"/>
      </rPr>
      <t xml:space="preserve">permitiendo registrar los ingresos de forma oportuna para la confiabilidad de la información  registrada en el módulo de tesorería.
</t>
    </r>
    <r>
      <rPr>
        <b/>
        <i/>
        <sz val="11"/>
        <color rgb="FFC00000"/>
        <rFont val="Arial"/>
        <family val="2"/>
      </rPr>
      <t>Posible Desviación</t>
    </r>
    <r>
      <rPr>
        <sz val="11"/>
        <color rgb="FFC00000"/>
        <rFont val="Arial"/>
        <family val="2"/>
      </rPr>
      <t>:</t>
    </r>
    <r>
      <rPr>
        <sz val="11"/>
        <color theme="1"/>
        <rFont val="Arial"/>
        <family val="2"/>
      </rPr>
      <t>En caso de observar cuentas de cobro o facturas que a la fecha no se han recaudado, realiza las llamadas a los clientes y solicita la fecha para el pago de las mismas.</t>
    </r>
    <r>
      <rPr>
        <b/>
        <i/>
        <sz val="11"/>
        <color theme="7" tint="-0.249977111117893"/>
        <rFont val="Arial"/>
        <family val="2"/>
      </rPr>
      <t xml:space="preserve">
</t>
    </r>
    <r>
      <rPr>
        <b/>
        <i/>
        <sz val="11"/>
        <color rgb="FFFF0000"/>
        <rFont val="Arial"/>
        <family val="2"/>
      </rPr>
      <t xml:space="preserve">Evidencias: </t>
    </r>
    <r>
      <rPr>
        <sz val="11"/>
        <color theme="1"/>
        <rFont val="Arial"/>
        <family val="2"/>
      </rPr>
      <t xml:space="preserve">Informe de cuentas por cobrar  Vs informe de ingresos.
</t>
    </r>
    <r>
      <rPr>
        <b/>
        <sz val="11"/>
        <color rgb="FFC00000"/>
        <rFont val="Arial"/>
        <family val="2"/>
      </rPr>
      <t>Controles: (2)</t>
    </r>
    <r>
      <rPr>
        <sz val="11"/>
        <color rgb="FFC00000"/>
        <rFont val="Arial"/>
        <family val="2"/>
      </rPr>
      <t xml:space="preserve"> 
</t>
    </r>
    <r>
      <rPr>
        <sz val="11"/>
        <color theme="1"/>
        <rFont val="Arial"/>
        <family val="2"/>
      </rPr>
      <t>1.Verificar en el portal empresarial saldos adeudados por lo clientes.
2.Identificar las cuentas por cobrar y registrar los ingresos oportunamente.</t>
    </r>
  </si>
  <si>
    <r>
      <rPr>
        <b/>
        <sz val="11"/>
        <color rgb="FFC00000"/>
        <rFont val="Arial"/>
        <family val="2"/>
      </rPr>
      <t xml:space="preserve">Descripción: </t>
    </r>
    <r>
      <rPr>
        <b/>
        <sz val="11"/>
        <color rgb="FF002060"/>
        <rFont val="Arial"/>
        <family val="2"/>
      </rPr>
      <t xml:space="preserve">El profesional de Gestión Humana </t>
    </r>
    <r>
      <rPr>
        <b/>
        <sz val="11"/>
        <color theme="9" tint="-0.499984740745262"/>
        <rFont val="Arial"/>
        <family val="2"/>
      </rPr>
      <t>quincenalmente,</t>
    </r>
    <r>
      <rPr>
        <b/>
        <sz val="11"/>
        <color rgb="FF00B050"/>
        <rFont val="Arial"/>
        <family val="2"/>
      </rPr>
      <t xml:space="preserve"> verifica</t>
    </r>
    <r>
      <rPr>
        <b/>
        <sz val="11"/>
        <color theme="1"/>
        <rFont val="Arial"/>
        <family val="2"/>
      </rPr>
      <t xml:space="preserve"> </t>
    </r>
    <r>
      <rPr>
        <sz val="11"/>
        <color theme="1"/>
        <rFont val="Arial"/>
        <family val="2"/>
      </rPr>
      <t>el reporte entregado por la analista de nómina, de las situaciones administrativas,</t>
    </r>
    <r>
      <rPr>
        <b/>
        <sz val="11"/>
        <color theme="9" tint="-0.249977111117893"/>
        <rFont val="Arial"/>
        <family val="2"/>
      </rPr>
      <t xml:space="preserve">  </t>
    </r>
    <r>
      <rPr>
        <b/>
        <sz val="11"/>
        <color rgb="FF005A9E"/>
        <rFont val="Arial"/>
        <family val="2"/>
      </rPr>
      <t>realizando la revisión de  las solicitudes y actos administrativos que generen novedades</t>
    </r>
    <r>
      <rPr>
        <sz val="11"/>
        <color theme="9" tint="-0.249977111117893"/>
        <rFont val="Arial"/>
        <family val="2"/>
      </rPr>
      <t xml:space="preserve">, </t>
    </r>
    <r>
      <rPr>
        <sz val="11"/>
        <color theme="1"/>
        <rFont val="Arial"/>
        <family val="2"/>
      </rPr>
      <t xml:space="preserve">
</t>
    </r>
    <r>
      <rPr>
        <b/>
        <sz val="11"/>
        <color rgb="FFC00000"/>
        <rFont val="Arial"/>
        <family val="2"/>
      </rPr>
      <t>Posible Desviación</t>
    </r>
    <r>
      <rPr>
        <sz val="11"/>
        <color rgb="FFC00000"/>
        <rFont val="Arial"/>
        <family val="2"/>
      </rPr>
      <t xml:space="preserve">: </t>
    </r>
    <r>
      <rPr>
        <sz val="11"/>
        <color theme="1"/>
        <rFont val="Arial"/>
        <family val="2"/>
      </rPr>
      <t xml:space="preserve">En caso de encontrar información faltante se debe realizar la actualización en el periodo siguiente, para no afectar la liquidación de la nómina.
</t>
    </r>
    <r>
      <rPr>
        <b/>
        <i/>
        <sz val="11"/>
        <color rgb="FFC00000"/>
        <rFont val="Arial"/>
        <family val="2"/>
      </rPr>
      <t>Evidencias:</t>
    </r>
    <r>
      <rPr>
        <sz val="11"/>
        <color theme="1"/>
        <rFont val="Arial"/>
        <family val="2"/>
      </rPr>
      <t xml:space="preserve"> Archivo de verificación de las nóminas causadas con sus respectivas novedades.
</t>
    </r>
    <r>
      <rPr>
        <b/>
        <sz val="11"/>
        <color rgb="FFC00000"/>
        <rFont val="Arial"/>
        <family val="2"/>
      </rPr>
      <t xml:space="preserve">Controles: (1).
</t>
    </r>
    <r>
      <rPr>
        <sz val="11"/>
        <color theme="1"/>
        <rFont val="Arial"/>
        <family val="2"/>
      </rPr>
      <t>Verificar el cumplimiento de las situaciones administrativas para la liquidación de las nóminas causadas en el periodo objeto de revisión.</t>
    </r>
    <r>
      <rPr>
        <b/>
        <sz val="11"/>
        <color rgb="FFC00000"/>
        <rFont val="Arial"/>
        <family val="2"/>
      </rPr>
      <t xml:space="preserve">
</t>
    </r>
  </si>
  <si>
    <r>
      <rPr>
        <b/>
        <sz val="11"/>
        <color rgb="FF002060"/>
        <rFont val="Arial"/>
        <family val="2"/>
      </rPr>
      <t>Verificar</t>
    </r>
    <r>
      <rPr>
        <sz val="11"/>
        <color rgb="FF002060"/>
        <rFont val="Arial"/>
        <family val="2"/>
      </rPr>
      <t xml:space="preserve"> </t>
    </r>
    <r>
      <rPr>
        <sz val="11"/>
        <color theme="1"/>
        <rFont val="Arial"/>
        <family val="2"/>
      </rPr>
      <t xml:space="preserve">que el software, </t>
    </r>
    <r>
      <rPr>
        <sz val="11"/>
        <color rgb="FF00B0F0"/>
        <rFont val="Arial"/>
        <family val="2"/>
      </rPr>
      <t xml:space="preserve"> </t>
    </r>
    <r>
      <rPr>
        <b/>
        <sz val="11"/>
        <color rgb="FF00B0F0"/>
        <rFont val="Arial"/>
        <family val="2"/>
      </rPr>
      <t>cumpla</t>
    </r>
    <r>
      <rPr>
        <b/>
        <sz val="11"/>
        <color theme="6" tint="-0.499984740745262"/>
        <rFont val="Arial"/>
        <family val="2"/>
      </rPr>
      <t xml:space="preserve"> </t>
    </r>
    <r>
      <rPr>
        <sz val="11"/>
        <rFont val="Arial"/>
        <family val="2"/>
      </rPr>
      <t xml:space="preserve">con los </t>
    </r>
    <r>
      <rPr>
        <b/>
        <sz val="11"/>
        <rFont val="Arial"/>
        <family val="2"/>
      </rPr>
      <t>controles de seguridad digital</t>
    </r>
    <r>
      <rPr>
        <sz val="11"/>
        <rFont val="Arial"/>
        <family val="2"/>
      </rPr>
      <t xml:space="preserve"> establecidos por la entidad.
</t>
    </r>
    <r>
      <rPr>
        <b/>
        <sz val="11"/>
        <color rgb="FFC00000"/>
        <rFont val="Arial"/>
        <family val="2"/>
      </rPr>
      <t xml:space="preserve">Posibles Desviaciones: </t>
    </r>
    <r>
      <rPr>
        <sz val="11"/>
        <color theme="1"/>
        <rFont val="Arial"/>
        <family val="2"/>
      </rPr>
      <t xml:space="preserve">En caso de presentar inconsistencias en el software, </t>
    </r>
    <r>
      <rPr>
        <sz val="11"/>
        <rFont val="Arial"/>
        <family val="2"/>
      </rPr>
      <t>se solicita soporte técnico al proveedor.</t>
    </r>
    <r>
      <rPr>
        <sz val="11"/>
        <color theme="1"/>
        <rFont val="Arial"/>
        <family val="2"/>
      </rPr>
      <t xml:space="preserve">
</t>
    </r>
    <r>
      <rPr>
        <b/>
        <sz val="11"/>
        <color rgb="FFC00000"/>
        <rFont val="Arial"/>
        <family val="2"/>
      </rPr>
      <t>Evidencias:</t>
    </r>
    <r>
      <rPr>
        <sz val="11"/>
        <rFont val="Arial"/>
        <family val="2"/>
      </rPr>
      <t xml:space="preserve"> Reporte de inconsistencias presentadas en el  software, en el periodo de seguimiento que está realizando.</t>
    </r>
  </si>
  <si>
    <r>
      <rPr>
        <b/>
        <sz val="12"/>
        <color rgb="FFC00000"/>
        <rFont val="Arial"/>
        <family val="2"/>
      </rPr>
      <t>Descripción:</t>
    </r>
    <r>
      <rPr>
        <b/>
        <sz val="12"/>
        <color rgb="FF005A9E"/>
        <rFont val="Arial"/>
        <family val="2"/>
      </rPr>
      <t>Cada vez que se va a realizar</t>
    </r>
    <r>
      <rPr>
        <b/>
        <sz val="12"/>
        <color theme="5" tint="-0.249977111117893"/>
        <rFont val="Arial"/>
        <family val="2"/>
      </rPr>
      <t xml:space="preserve"> </t>
    </r>
    <r>
      <rPr>
        <sz val="12"/>
        <color theme="1"/>
        <rFont val="Arial"/>
        <family val="2"/>
      </rPr>
      <t xml:space="preserve">un contrato, </t>
    </r>
    <r>
      <rPr>
        <b/>
        <sz val="12"/>
        <color rgb="FF002060"/>
        <rFont val="Arial"/>
        <family val="2"/>
      </rPr>
      <t>el lider del proceso contractual</t>
    </r>
    <r>
      <rPr>
        <sz val="12"/>
        <color theme="1"/>
        <rFont val="Arial"/>
        <family val="2"/>
      </rPr>
      <t xml:space="preserve"> debe garatizar la capacidad operativa  que de respuesta al volúmen de supervisiones y  fortalecer sus competencias,   </t>
    </r>
    <r>
      <rPr>
        <b/>
        <sz val="12"/>
        <color rgb="FF002060"/>
        <rFont val="Arial"/>
        <family val="2"/>
      </rPr>
      <t>el  supervisor y/o interventor delegado</t>
    </r>
    <r>
      <rPr>
        <b/>
        <sz val="12"/>
        <color rgb="FF00B050"/>
        <rFont val="Arial"/>
        <family val="2"/>
      </rPr>
      <t>,</t>
    </r>
    <r>
      <rPr>
        <b/>
        <sz val="12"/>
        <color theme="9" tint="-0.499984740745262"/>
        <rFont val="Arial"/>
        <family val="2"/>
      </rPr>
      <t xml:space="preserve"> verifica</t>
    </r>
    <r>
      <rPr>
        <sz val="12"/>
        <color theme="1"/>
        <rFont val="Arial"/>
        <family val="2"/>
      </rPr>
      <t xml:space="preserve"> que la ejecución referida en los informes que presenta el contratista, corresponda con las obligaciones contractuales y el plan de trabajo establecido</t>
    </r>
    <r>
      <rPr>
        <b/>
        <sz val="12"/>
        <color theme="7" tint="-0.249977111117893"/>
        <rFont val="Arial"/>
        <family val="2"/>
      </rPr>
      <t xml:space="preserve">.
</t>
    </r>
    <r>
      <rPr>
        <b/>
        <sz val="12"/>
        <color rgb="FFC00000"/>
        <rFont val="Arial"/>
        <family val="2"/>
      </rPr>
      <t>Posible Desviación:</t>
    </r>
    <r>
      <rPr>
        <sz val="12"/>
        <color theme="1"/>
        <rFont val="Arial"/>
        <family val="2"/>
      </rPr>
      <t xml:space="preserve"> En caso de encontrar incumplimiento se remite al área jurídica para el correspondiente proceso sancionatorio y al comité de contratación.
</t>
    </r>
    <r>
      <rPr>
        <b/>
        <sz val="12"/>
        <color rgb="FFC00000"/>
        <rFont val="Arial"/>
        <family val="2"/>
      </rPr>
      <t>Evidencias:</t>
    </r>
    <r>
      <rPr>
        <sz val="12"/>
        <color theme="1"/>
        <rFont val="Arial"/>
        <family val="2"/>
      </rPr>
      <t xml:space="preserve"> Actas del comité de contratación, Informe de procesos sancionatorios.
</t>
    </r>
    <r>
      <rPr>
        <b/>
        <sz val="12"/>
        <color rgb="FFC00000"/>
        <rFont val="Arial"/>
        <family val="2"/>
      </rPr>
      <t xml:space="preserve">Controles: (1).
</t>
    </r>
    <r>
      <rPr>
        <sz val="12"/>
        <color theme="1"/>
        <rFont val="Arial"/>
        <family val="2"/>
      </rPr>
      <t>Garantizar la capacidad operativa para dar respuesta al seguimiento de la ejecución contractual con el fin de verificar el cumplimiento de las obligaciones contractuales.</t>
    </r>
    <r>
      <rPr>
        <b/>
        <sz val="12"/>
        <color rgb="FFC00000"/>
        <rFont val="Arial"/>
        <family val="2"/>
      </rPr>
      <t xml:space="preserve">
</t>
    </r>
  </si>
  <si>
    <r>
      <rPr>
        <b/>
        <i/>
        <sz val="14"/>
        <color rgb="FFC00000"/>
        <rFont val="Arial"/>
        <family val="2"/>
      </rPr>
      <t>Descripción:</t>
    </r>
    <r>
      <rPr>
        <b/>
        <i/>
        <sz val="14"/>
        <color rgb="FF0070C0"/>
        <rFont val="Arial"/>
        <family val="2"/>
      </rPr>
      <t xml:space="preserve">Cuando se realice el acto de indagación o apertura </t>
    </r>
    <r>
      <rPr>
        <i/>
        <sz val="14"/>
        <color theme="1"/>
        <rFont val="Arial"/>
        <family val="2"/>
      </rPr>
      <t>de</t>
    </r>
    <r>
      <rPr>
        <sz val="14"/>
        <rFont val="Arial"/>
        <family val="2"/>
      </rPr>
      <t xml:space="preserve"> un proceso disciplinario  se</t>
    </r>
    <r>
      <rPr>
        <b/>
        <sz val="14"/>
        <color rgb="FF005A9E"/>
        <rFont val="Arial"/>
        <family val="2"/>
      </rPr>
      <t xml:space="preserve">  revisa </t>
    </r>
    <r>
      <rPr>
        <sz val="14"/>
        <rFont val="Arial"/>
        <family val="2"/>
      </rPr>
      <t>la tabla dinámica del control de quejas recibidas ,  con el propósito de hacer seguimiento a los procesos disciplinarios que inicie la Entidad para cumplir los términos y fundamentos de la  Ley 734 de 2002 y por ende  riesgo de nulidad del citado proceso.</t>
    </r>
    <r>
      <rPr>
        <sz val="14"/>
        <color rgb="FFFF0000"/>
        <rFont val="Arial"/>
        <family val="2"/>
      </rPr>
      <t xml:space="preserve">
</t>
    </r>
    <r>
      <rPr>
        <b/>
        <sz val="14"/>
        <color rgb="FFC00000"/>
        <rFont val="Arial"/>
        <family val="2"/>
      </rPr>
      <t>Posible Desviación:</t>
    </r>
    <r>
      <rPr>
        <sz val="14"/>
        <color rgb="FFFF0000"/>
        <rFont val="Arial"/>
        <family val="2"/>
      </rPr>
      <t xml:space="preserve"> </t>
    </r>
    <r>
      <rPr>
        <sz val="14"/>
        <rFont val="Arial"/>
        <family val="2"/>
      </rPr>
      <t>En caso de presentarse un incumplimiento en los términos del proceso se declara nulidad para iniciar nuevamente el trámite respectivo.</t>
    </r>
    <r>
      <rPr>
        <b/>
        <sz val="14"/>
        <color theme="9" tint="-0.499984740745262"/>
        <rFont val="Arial"/>
        <family val="2"/>
      </rPr>
      <t xml:space="preserve">
</t>
    </r>
    <r>
      <rPr>
        <b/>
        <sz val="14"/>
        <color rgb="FFC00000"/>
        <rFont val="Arial"/>
        <family val="2"/>
      </rPr>
      <t>Evidencias:</t>
    </r>
    <r>
      <rPr>
        <b/>
        <sz val="14"/>
        <color rgb="FF002060"/>
        <rFont val="Arial"/>
        <family val="2"/>
      </rPr>
      <t xml:space="preserve"> </t>
    </r>
    <r>
      <rPr>
        <sz val="14"/>
        <color theme="1"/>
        <rFont val="Arial"/>
        <family val="2"/>
      </rPr>
      <t xml:space="preserve">PQRSDF disciplinarias recibidas, Tabla dinámica con el seguimiento a las quejas recibidas.
</t>
    </r>
    <r>
      <rPr>
        <b/>
        <sz val="14"/>
        <color rgb="FFC00000"/>
        <rFont val="Arial"/>
        <family val="2"/>
      </rPr>
      <t xml:space="preserve">Controles: (1)
</t>
    </r>
    <r>
      <rPr>
        <sz val="14"/>
        <rFont val="Arial"/>
        <family val="2"/>
      </rPr>
      <t>Realizar seguimiento a los procesos disciplinarios, para verificar el cumplimiento de los términos y fundamentos normativos.</t>
    </r>
  </si>
  <si>
    <r>
      <rPr>
        <b/>
        <sz val="14"/>
        <color rgb="FFC00000"/>
        <rFont val="Arial"/>
        <family val="2"/>
      </rPr>
      <t>Descripción:</t>
    </r>
    <r>
      <rPr>
        <b/>
        <sz val="14"/>
        <color rgb="FF002060"/>
        <rFont val="Arial"/>
        <family val="2"/>
      </rPr>
      <t>Verificar la política de prevención del daño antijurídico</t>
    </r>
    <r>
      <rPr>
        <b/>
        <sz val="14"/>
        <color rgb="FFFF0000"/>
        <rFont val="Arial"/>
        <family val="2"/>
      </rPr>
      <t xml:space="preserve"> </t>
    </r>
    <r>
      <rPr>
        <b/>
        <sz val="14"/>
        <color theme="5" tint="-0.499984740745262"/>
        <rFont val="Arial"/>
        <family val="2"/>
      </rPr>
      <t>frente a  las provisión de la entidad</t>
    </r>
    <r>
      <rPr>
        <sz val="14"/>
        <color rgb="FFFF0000"/>
        <rFont val="Arial"/>
        <family val="2"/>
      </rPr>
      <t xml:space="preserve"> </t>
    </r>
    <r>
      <rPr>
        <sz val="14"/>
        <color theme="1"/>
        <rFont val="Arial"/>
        <family val="2"/>
      </rPr>
      <t xml:space="preserve">(supervisión, propiedad intelectual) </t>
    </r>
    <r>
      <rPr>
        <b/>
        <sz val="14"/>
        <color rgb="FFC00000"/>
        <rFont val="Arial"/>
        <family val="2"/>
      </rPr>
      <t>revisando</t>
    </r>
    <r>
      <rPr>
        <sz val="14"/>
        <color theme="1"/>
        <rFont val="Arial"/>
        <family val="2"/>
      </rPr>
      <t xml:space="preserve"> que contenga las acciones preventivas que deberá implementar la Entidad.</t>
    </r>
    <r>
      <rPr>
        <sz val="14"/>
        <color rgb="FFFF0000"/>
        <rFont val="Arial"/>
        <family val="2"/>
      </rPr>
      <t xml:space="preserve"> </t>
    </r>
    <r>
      <rPr>
        <sz val="14"/>
        <color theme="1"/>
        <rFont val="Arial"/>
        <family val="2"/>
      </rPr>
      <t>Paralelo a  esta labor se debe</t>
    </r>
    <r>
      <rPr>
        <b/>
        <sz val="14"/>
        <color rgb="FF7030A0"/>
        <rFont val="Arial"/>
        <family val="2"/>
      </rPr>
      <t xml:space="preserve"> </t>
    </r>
    <r>
      <rPr>
        <b/>
        <sz val="14"/>
        <color rgb="FF005A9E"/>
        <rFont val="Arial"/>
        <family val="2"/>
      </rPr>
      <t>validar</t>
    </r>
    <r>
      <rPr>
        <sz val="14"/>
        <color theme="1"/>
        <rFont val="Arial"/>
        <family val="2"/>
      </rPr>
      <t xml:space="preserve"> la  Resolución N°. 201940211 (15 agosto) de 2019 por medio de la cual se adoptan las políticas generales que</t>
    </r>
    <r>
      <rPr>
        <sz val="14"/>
        <rFont val="Arial"/>
        <family val="2"/>
      </rPr>
      <t xml:space="preserve"> orientarán la defensa de la Biblioteca Pública Piloto de Medellín para América Latina</t>
    </r>
    <r>
      <rPr>
        <sz val="14"/>
        <color rgb="FFFF0000"/>
        <rFont val="Arial"/>
        <family val="2"/>
      </rPr>
      <t xml:space="preserve">.
</t>
    </r>
    <r>
      <rPr>
        <b/>
        <sz val="14"/>
        <color rgb="FFC00000"/>
        <rFont val="Arial"/>
        <family val="2"/>
      </rPr>
      <t xml:space="preserve">Evidencia: </t>
    </r>
    <r>
      <rPr>
        <sz val="14"/>
        <rFont val="Arial"/>
        <family val="2"/>
      </rPr>
      <t xml:space="preserve">Actas del comité de conciliación.
</t>
    </r>
    <r>
      <rPr>
        <b/>
        <sz val="14"/>
        <color rgb="FFC00000"/>
        <rFont val="Arial"/>
        <family val="2"/>
      </rPr>
      <t>Controles: (1)</t>
    </r>
    <r>
      <rPr>
        <sz val="14"/>
        <color rgb="FFFF0000"/>
        <rFont val="Arial"/>
        <family val="2"/>
      </rPr>
      <t xml:space="preserve">
</t>
    </r>
    <r>
      <rPr>
        <sz val="14"/>
        <rFont val="Arial"/>
        <family val="2"/>
      </rPr>
      <t>Verificar el cumplimiento de la política del daño antijurídico,para prevenir su materialización.</t>
    </r>
  </si>
  <si>
    <r>
      <rPr>
        <b/>
        <sz val="11"/>
        <color rgb="FFC00000"/>
        <rFont val="Arial"/>
        <family val="2"/>
      </rPr>
      <t>Descripción:</t>
    </r>
    <r>
      <rPr>
        <sz val="11"/>
        <color theme="1"/>
        <rFont val="Arial"/>
        <family val="2"/>
      </rPr>
      <t>El profesional universitario</t>
    </r>
    <r>
      <rPr>
        <sz val="11"/>
        <color rgb="FF002060"/>
        <rFont val="Arial"/>
        <family val="2"/>
      </rPr>
      <t xml:space="preserve">, </t>
    </r>
    <r>
      <rPr>
        <b/>
        <i/>
        <sz val="11"/>
        <color rgb="FF002060"/>
        <rFont val="Arial"/>
        <family val="2"/>
      </rPr>
      <t>jefe de control interno</t>
    </r>
    <r>
      <rPr>
        <sz val="11"/>
        <color rgb="FF002060"/>
        <rFont val="Arial"/>
        <family val="2"/>
      </rPr>
      <t xml:space="preserve"> y  el profesional universitario de</t>
    </r>
    <r>
      <rPr>
        <b/>
        <sz val="11"/>
        <color rgb="FF002060"/>
        <rFont val="Arial"/>
        <family val="2"/>
      </rPr>
      <t xml:space="preserve"> apoyo al SIG</t>
    </r>
    <r>
      <rPr>
        <sz val="11"/>
        <color rgb="FF002060"/>
        <rFont val="Arial"/>
        <family val="2"/>
      </rPr>
      <t xml:space="preserve">, </t>
    </r>
    <r>
      <rPr>
        <b/>
        <i/>
        <sz val="11"/>
        <color rgb="FF002060"/>
        <rFont val="Arial"/>
        <family val="2"/>
      </rPr>
      <t xml:space="preserve"> </t>
    </r>
    <r>
      <rPr>
        <b/>
        <i/>
        <sz val="11"/>
        <color rgb="FF0070C0"/>
        <rFont val="Arial"/>
        <family val="2"/>
      </rPr>
      <t>Verifican</t>
    </r>
    <r>
      <rPr>
        <sz val="11"/>
        <color rgb="FF0070C0"/>
        <rFont val="Arial"/>
        <family val="2"/>
      </rPr>
      <t xml:space="preserve"> </t>
    </r>
    <r>
      <rPr>
        <sz val="11"/>
        <color theme="1"/>
        <rFont val="Arial"/>
        <family val="2"/>
      </rPr>
      <t xml:space="preserve">el formato unico del plan de mejoramiento institucional y del SIG, frente al cumplimiento de  las acciones correctivas  y de mejora , implementadas con el propósito de establecer el cumplimiento y la eficacia de las acciones de mejora de  los procesos.
</t>
    </r>
    <r>
      <rPr>
        <b/>
        <i/>
        <sz val="11"/>
        <color rgb="FFC00000"/>
        <rFont val="Arial"/>
        <family val="2"/>
      </rPr>
      <t>Evidencias:</t>
    </r>
    <r>
      <rPr>
        <b/>
        <i/>
        <sz val="11"/>
        <color rgb="FF002060"/>
        <rFont val="Arial"/>
        <family val="2"/>
      </rPr>
      <t xml:space="preserve"> </t>
    </r>
    <r>
      <rPr>
        <sz val="11"/>
        <color theme="1"/>
        <rFont val="Arial"/>
        <family val="2"/>
      </rPr>
      <t xml:space="preserve">Seguimiento Plan de mejoramiento OCI, SIG.
</t>
    </r>
    <r>
      <rPr>
        <b/>
        <sz val="11"/>
        <color rgb="FFC00000"/>
        <rFont val="Arial"/>
        <family val="2"/>
      </rPr>
      <t xml:space="preserve">Controles:(2)
</t>
    </r>
    <r>
      <rPr>
        <sz val="11"/>
        <rFont val="Arial"/>
        <family val="2"/>
      </rPr>
      <t>1.</t>
    </r>
    <r>
      <rPr>
        <sz val="11"/>
        <color theme="1"/>
        <rFont val="Arial"/>
        <family val="2"/>
      </rPr>
      <t>Verificar el cumplimiento de acciones correctivas al Plan de mejoramiento del SIG.
2.Verificar elcumplimiento de aciones correctivas al Plan de mejoramiento Institucional, liderado por la OCI.</t>
    </r>
  </si>
  <si>
    <r>
      <rPr>
        <b/>
        <sz val="10"/>
        <color theme="1"/>
        <rFont val="Arial"/>
        <family val="2"/>
      </rPr>
      <t>SIG:</t>
    </r>
    <r>
      <rPr>
        <sz val="10"/>
        <color theme="1"/>
        <rFont val="Arial"/>
        <family val="2"/>
      </rPr>
      <t xml:space="preserve">Desde el sistema de control de calidad se programó las auditorías internas del MOP, para los diez procesos y las cuatro filiales,hasta el momento se logró cumplir con las auditorías internas de los 10 procesos. Por el tema de la contingencia mundial no alcanzamos a realizar las auditorías a las filiale que se retomarán una vez pase el confinamiento. Se logró un porcentaje del 71.4%. 
Evidencia: Plan de auditorías, Cronogrmaa de auditorías, Presentación Programa de auditorías.
</t>
    </r>
    <r>
      <rPr>
        <b/>
        <sz val="10"/>
        <color theme="1"/>
        <rFont val="Arial"/>
        <family val="2"/>
      </rPr>
      <t>OCI</t>
    </r>
    <r>
      <rPr>
        <sz val="10"/>
        <color theme="1"/>
        <rFont val="Arial"/>
        <family val="2"/>
      </rPr>
      <t>:Se tiene un cronograma de Auditorías legales y paralelamente una programación que permite llevar a cabo las auditorias que se van realizando de acuerdo al cronograma,situación que lleva a sufrido una reprogramación por la emergencia sanitaria,deberá remplanterse la reprogramación de acuerdo con los lideres de los procesos afectados 
Evidencias:Auditorías,informes,certificaciones,constancias-cronograma-programación.
Porcentaje Auditorías legales :30%.
Porcentaje auditorías Bajo Riesgo.25%</t>
    </r>
  </si>
  <si>
    <r>
      <rPr>
        <b/>
        <sz val="10"/>
        <color rgb="FFC00000"/>
        <rFont val="Arial"/>
        <family val="2"/>
      </rPr>
      <t xml:space="preserve">Descripción: </t>
    </r>
    <r>
      <rPr>
        <sz val="10"/>
        <rFont val="Arial"/>
        <family val="2"/>
      </rPr>
      <t>De manera</t>
    </r>
    <r>
      <rPr>
        <b/>
        <sz val="10"/>
        <color rgb="FF002060"/>
        <rFont val="Arial"/>
        <family val="2"/>
      </rPr>
      <t xml:space="preserve"> permanente</t>
    </r>
    <r>
      <rPr>
        <sz val="10"/>
        <color rgb="FF002060"/>
        <rFont val="Arial"/>
        <family val="2"/>
      </rPr>
      <t xml:space="preserve"> </t>
    </r>
    <r>
      <rPr>
        <b/>
        <sz val="10"/>
        <color rgb="FF002060"/>
        <rFont val="Arial"/>
        <family val="2"/>
      </rPr>
      <t>el Técnico Administrativo de Gestión Documental con el apoyo del Técnico y Administrativo a la Unidad de Correspondencia</t>
    </r>
    <r>
      <rPr>
        <b/>
        <sz val="10"/>
        <color rgb="FFFF0000"/>
        <rFont val="Arial"/>
        <family val="2"/>
      </rPr>
      <t xml:space="preserve"> </t>
    </r>
    <r>
      <rPr>
        <b/>
        <sz val="10"/>
        <color theme="9" tint="-0.249977111117893"/>
        <rFont val="Arial"/>
        <family val="2"/>
      </rPr>
      <t xml:space="preserve"> Verifican</t>
    </r>
    <r>
      <rPr>
        <sz val="10"/>
        <rFont val="Arial"/>
        <family val="2"/>
      </rPr>
      <t xml:space="preserve">  el archivo con  base de datos, en el cual se  registran las comunicaciones  oficiales  que ingresan, salen o se generan internamente en la entidad,  que son tramitadas a traves de  la Unidad de Correspondencia </t>
    </r>
    <r>
      <rPr>
        <b/>
        <sz val="10"/>
        <color theme="9" tint="-0.249977111117893"/>
        <rFont val="Arial"/>
        <family val="2"/>
      </rPr>
      <t xml:space="preserve"> </t>
    </r>
    <r>
      <rPr>
        <b/>
        <sz val="10"/>
        <color rgb="FF005A9E"/>
        <rFont val="Arial"/>
        <family val="2"/>
      </rPr>
      <t>y comparan</t>
    </r>
    <r>
      <rPr>
        <sz val="10"/>
        <rFont val="Arial"/>
        <family val="2"/>
      </rPr>
      <t xml:space="preserve"> la información</t>
    </r>
    <r>
      <rPr>
        <b/>
        <i/>
        <sz val="10"/>
        <color rgb="FF005A9E"/>
        <rFont val="Arial"/>
        <family val="2"/>
      </rPr>
      <t xml:space="preserve"> frente al cronograma de las transferencias</t>
    </r>
    <r>
      <rPr>
        <sz val="10"/>
        <color rgb="FF005A9E"/>
        <rFont val="Arial"/>
        <family val="2"/>
      </rPr>
      <t xml:space="preserve"> </t>
    </r>
    <r>
      <rPr>
        <sz val="10"/>
        <rFont val="Arial"/>
        <family val="2"/>
      </rPr>
      <t xml:space="preserve">documentales  que contiene la documentación de los archivos de gestión de cada una de las unidades administrativas productoras de documentos y que debe conservarse en el archivo central e histórico de la entidad.
</t>
    </r>
    <r>
      <rPr>
        <b/>
        <sz val="10"/>
        <color rgb="FFC00000"/>
        <rFont val="Arial"/>
        <family val="2"/>
      </rPr>
      <t>Posibles Desviaciones:</t>
    </r>
    <r>
      <rPr>
        <b/>
        <i/>
        <sz val="10"/>
        <color rgb="FFC00000"/>
        <rFont val="Arial"/>
        <family val="2"/>
      </rPr>
      <t xml:space="preserve"> </t>
    </r>
    <r>
      <rPr>
        <sz val="10"/>
        <color theme="1"/>
        <rFont val="Arial"/>
        <family val="2"/>
      </rPr>
      <t>En caso de encontrar información faltante, requiere al líder del proceso a través de correo, el suministro de la información para evitar pérdida de documentos.</t>
    </r>
    <r>
      <rPr>
        <sz val="10"/>
        <rFont val="Arial"/>
        <family val="2"/>
      </rPr>
      <t xml:space="preserve">
</t>
    </r>
    <r>
      <rPr>
        <b/>
        <sz val="10"/>
        <color rgb="FFC00000"/>
        <rFont val="Arial"/>
        <family val="2"/>
      </rPr>
      <t>EVIDENCIAS</t>
    </r>
    <r>
      <rPr>
        <sz val="10"/>
        <color rgb="FFC00000"/>
        <rFont val="Arial"/>
        <family val="2"/>
      </rPr>
      <t>:</t>
    </r>
    <r>
      <rPr>
        <b/>
        <i/>
        <sz val="10"/>
        <color rgb="FF0070C0"/>
        <rFont val="Arial"/>
        <family val="2"/>
      </rPr>
      <t xml:space="preserve"> </t>
    </r>
    <r>
      <rPr>
        <sz val="10"/>
        <color theme="1"/>
        <rFont val="Arial"/>
        <family val="2"/>
      </rPr>
      <t xml:space="preserve">Base de datos de ingreso y salida de documentos, VsTablas de transferencia documental intervenidas en el periodo a evaluar (Trimestral).
</t>
    </r>
    <r>
      <rPr>
        <b/>
        <sz val="10"/>
        <color rgb="FFC00000"/>
        <rFont val="Arial"/>
        <family val="2"/>
      </rPr>
      <t xml:space="preserve">Controles: (2)
</t>
    </r>
    <r>
      <rPr>
        <sz val="10"/>
        <color theme="1"/>
        <rFont val="Arial"/>
        <family val="2"/>
      </rPr>
      <t>1.Revisar de manera permanente el archivo con base de datos donde se registran las comunicaciones oficiales.
2.Verificar las trasnferencias docuemntales donde reposan los archivos de gestión de cada una de las unidades administrativas.</t>
    </r>
  </si>
  <si>
    <r>
      <rPr>
        <b/>
        <sz val="10"/>
        <color rgb="FFC00000"/>
        <rFont val="Arial"/>
        <family val="2"/>
      </rPr>
      <t xml:space="preserve">Descripción: </t>
    </r>
    <r>
      <rPr>
        <b/>
        <i/>
        <sz val="10"/>
        <color rgb="FFFF3300"/>
        <rFont val="Arial"/>
        <family val="2"/>
      </rPr>
      <t>Timestralmente</t>
    </r>
    <r>
      <rPr>
        <sz val="10"/>
        <color theme="1"/>
        <rFont val="Arial"/>
        <family val="2"/>
      </rPr>
      <t xml:space="preserve"> el </t>
    </r>
    <r>
      <rPr>
        <b/>
        <sz val="10"/>
        <color rgb="FF002060"/>
        <rFont val="Arial"/>
        <family val="2"/>
      </rPr>
      <t>Técnico Administrativo de Gestión Documental y el  Comité Institucional de  Gestión y Desempeño</t>
    </r>
    <r>
      <rPr>
        <b/>
        <i/>
        <sz val="10"/>
        <color rgb="FF00B050"/>
        <rFont val="Arial"/>
        <family val="2"/>
      </rPr>
      <t xml:space="preserve"> Verifican </t>
    </r>
    <r>
      <rPr>
        <sz val="10"/>
        <color theme="1"/>
        <rFont val="Arial"/>
        <family val="2"/>
      </rPr>
      <t xml:space="preserve"> la consolidación del registro y seguimiento a las comunicaciones oficiales, con el propósito de que toda la información que ingresa y sale de la Biblioteca, sea gestionada centralizadamente  a  través de la Unidad de Correspondencia  y</t>
    </r>
    <r>
      <rPr>
        <sz val="10"/>
        <color rgb="FFFF3300"/>
        <rFont val="Arial"/>
        <family val="2"/>
      </rPr>
      <t xml:space="preserve"> </t>
    </r>
    <r>
      <rPr>
        <b/>
        <i/>
        <sz val="10"/>
        <color rgb="FFFF3300"/>
        <rFont val="Arial"/>
        <family val="2"/>
      </rPr>
      <t>validan</t>
    </r>
    <r>
      <rPr>
        <b/>
        <i/>
        <sz val="10"/>
        <color theme="9" tint="-0.499984740745262"/>
        <rFont val="Arial"/>
        <family val="2"/>
      </rPr>
      <t xml:space="preserve"> </t>
    </r>
    <r>
      <rPr>
        <b/>
        <i/>
        <sz val="10"/>
        <color rgb="FF005A9E"/>
        <rFont val="Arial"/>
        <family val="2"/>
      </rPr>
      <t xml:space="preserve">el cumplimiento con la  politica de operación de procesos.
</t>
    </r>
    <r>
      <rPr>
        <b/>
        <i/>
        <sz val="10"/>
        <color rgb="FFC00000"/>
        <rFont val="Arial"/>
        <family val="2"/>
      </rPr>
      <t>Posible Desviación:</t>
    </r>
    <r>
      <rPr>
        <sz val="10"/>
        <color theme="1"/>
        <rFont val="Arial"/>
        <family val="2"/>
      </rPr>
      <t xml:space="preserve"> En caso de presentar inconsistencias en la consolidación de las comunicaciones oficiales, se revisa donde se presentó el error y se toma la acción de mejora necesaria.</t>
    </r>
    <r>
      <rPr>
        <b/>
        <i/>
        <sz val="10"/>
        <color rgb="FF002060"/>
        <rFont val="Arial"/>
        <family val="2"/>
      </rPr>
      <t xml:space="preserve">
</t>
    </r>
    <r>
      <rPr>
        <b/>
        <i/>
        <sz val="10"/>
        <color rgb="FFC00000"/>
        <rFont val="Arial"/>
        <family val="2"/>
      </rPr>
      <t xml:space="preserve">EVIDENCIAS: </t>
    </r>
    <r>
      <rPr>
        <sz val="10"/>
        <color theme="1"/>
        <rFont val="Arial"/>
        <family val="2"/>
      </rPr>
      <t>Registro trimestral de comunicaciones oficiales Vs política de operación</t>
    </r>
    <r>
      <rPr>
        <b/>
        <i/>
        <sz val="10"/>
        <color rgb="FFC00000"/>
        <rFont val="Arial"/>
        <family val="2"/>
      </rPr>
      <t>.</t>
    </r>
    <r>
      <rPr>
        <sz val="10"/>
        <color theme="1"/>
        <rFont val="Arial"/>
        <family val="2"/>
      </rPr>
      <t xml:space="preserve">
</t>
    </r>
    <r>
      <rPr>
        <b/>
        <sz val="10"/>
        <color rgb="FFC00000"/>
        <rFont val="Arial"/>
        <family val="2"/>
      </rPr>
      <t xml:space="preserve">Controles: (1)
</t>
    </r>
    <r>
      <rPr>
        <sz val="10"/>
        <color theme="1"/>
        <rFont val="Arial"/>
        <family val="2"/>
      </rPr>
      <t>Verificar que la consolidación del registro a las comunicaciones oficiales, e stén debidamente radicadas.</t>
    </r>
  </si>
  <si>
    <r>
      <rPr>
        <b/>
        <sz val="12"/>
        <color rgb="FFC00000"/>
        <rFont val="Arial"/>
        <family val="2"/>
      </rPr>
      <t>Descripción:</t>
    </r>
    <r>
      <rPr>
        <sz val="12"/>
        <rFont val="Arial"/>
        <family val="2"/>
      </rPr>
      <t xml:space="preserve"> </t>
    </r>
    <r>
      <rPr>
        <b/>
        <sz val="12"/>
        <color rgb="FF002060"/>
        <rFont val="Arial"/>
        <family val="2"/>
      </rPr>
      <t>el Técnico Administrativo de Gestión Documental</t>
    </r>
    <r>
      <rPr>
        <sz val="12"/>
        <rFont val="Arial"/>
        <family val="2"/>
      </rPr>
      <t xml:space="preserve">, </t>
    </r>
    <r>
      <rPr>
        <b/>
        <sz val="12"/>
        <color rgb="FFFF3300"/>
        <rFont val="Arial"/>
        <family val="2"/>
      </rPr>
      <t>Verifica</t>
    </r>
    <r>
      <rPr>
        <sz val="12"/>
        <rFont val="Arial"/>
        <family val="2"/>
      </rPr>
      <t xml:space="preserve"> que los funcionarios a cargo, realicen aplicación estricta de la norma que rige el código único disciplinario y el código penal  y den cumplimiento a lo establecido en el código de ética archivístico.
</t>
    </r>
    <r>
      <rPr>
        <b/>
        <sz val="12"/>
        <color rgb="FFC00000"/>
        <rFont val="Arial"/>
        <family val="2"/>
      </rPr>
      <t xml:space="preserve">Controles: (2)
</t>
    </r>
    <r>
      <rPr>
        <sz val="12"/>
        <color theme="1"/>
        <rFont val="Arial"/>
        <family val="2"/>
      </rPr>
      <t>1.Validar el cumplimiento del código de ética archivística de funcionarios y contratistas a cargo.
2.Verificar el cumplimiento normativo del código único disciplinario.</t>
    </r>
  </si>
  <si>
    <r>
      <rPr>
        <b/>
        <sz val="10"/>
        <color rgb="FFC00000"/>
        <rFont val="Arial"/>
        <family val="2"/>
      </rPr>
      <t>Descripción</t>
    </r>
    <r>
      <rPr>
        <b/>
        <sz val="10"/>
        <color theme="4"/>
        <rFont val="Arial"/>
        <family val="2"/>
      </rPr>
      <t>:</t>
    </r>
    <r>
      <rPr>
        <b/>
        <i/>
        <sz val="10"/>
        <color theme="4"/>
        <rFont val="Arial"/>
        <family val="2"/>
      </rPr>
      <t>El auxiliar administrativo de recursos físicos</t>
    </r>
    <r>
      <rPr>
        <b/>
        <i/>
        <sz val="10"/>
        <color rgb="FFFF0000"/>
        <rFont val="Arial"/>
        <family val="2"/>
      </rPr>
      <t xml:space="preserve"> </t>
    </r>
    <r>
      <rPr>
        <b/>
        <i/>
        <sz val="10"/>
        <color rgb="FFFF3300"/>
        <rFont val="Arial"/>
        <family val="2"/>
      </rPr>
      <t>verifica</t>
    </r>
    <r>
      <rPr>
        <sz val="10"/>
        <color rgb="FFFF0000"/>
        <rFont val="Arial"/>
        <family val="2"/>
      </rPr>
      <t xml:space="preserve"> </t>
    </r>
    <r>
      <rPr>
        <b/>
        <i/>
        <sz val="10"/>
        <color rgb="FF00B050"/>
        <rFont val="Arial"/>
        <family val="2"/>
      </rPr>
      <t>trimestralmente</t>
    </r>
    <r>
      <rPr>
        <sz val="10"/>
        <rFont val="Arial"/>
        <family val="2"/>
      </rPr>
      <t xml:space="preserve">  las actas de inventario</t>
    </r>
    <r>
      <rPr>
        <b/>
        <i/>
        <sz val="10"/>
        <color rgb="FFFF0000"/>
        <rFont val="Arial"/>
        <family val="2"/>
      </rPr>
      <t xml:space="preserve"> </t>
    </r>
    <r>
      <rPr>
        <b/>
        <i/>
        <sz val="10"/>
        <color rgb="FFFF3300"/>
        <rFont val="Arial"/>
        <family val="2"/>
      </rPr>
      <t>contra el cumplimiento de las  politicas  de operación del manual de inventarios</t>
    </r>
    <r>
      <rPr>
        <b/>
        <i/>
        <sz val="10"/>
        <color rgb="FFFF0000"/>
        <rFont val="Arial"/>
        <family val="2"/>
      </rPr>
      <t>,</t>
    </r>
    <r>
      <rPr>
        <sz val="10"/>
        <color rgb="FFFF0000"/>
        <rFont val="Arial"/>
        <family val="2"/>
      </rPr>
      <t xml:space="preserve"> </t>
    </r>
    <r>
      <rPr>
        <b/>
        <i/>
        <sz val="10"/>
        <color rgb="FF00B050"/>
        <rFont val="Arial"/>
        <family val="2"/>
      </rPr>
      <t>de igual forma semestralmente,</t>
    </r>
    <r>
      <rPr>
        <sz val="10"/>
        <color rgb="FFFF0000"/>
        <rFont val="Arial"/>
        <family val="2"/>
      </rPr>
      <t xml:space="preserve"> </t>
    </r>
    <r>
      <rPr>
        <b/>
        <i/>
        <sz val="10"/>
        <color rgb="FF005A9E"/>
        <rFont val="Arial"/>
        <family val="2"/>
      </rPr>
      <t xml:space="preserve"> realiza la verificación y confrontación fisica de</t>
    </r>
    <r>
      <rPr>
        <sz val="10"/>
        <rFont val="Arial"/>
        <family val="2"/>
      </rPr>
      <t xml:space="preserve"> los bienes devolutivos con el responsable de la cartera, y se procede a levantar un acta que sera firmada a satisfaccion por ambas partes, con el compromiso de reportar alguna anomalia o traslado de los bienes devolutivos asignados a su responsabilidad.</t>
    </r>
    <r>
      <rPr>
        <sz val="10"/>
        <color rgb="FFFF0000"/>
        <rFont val="Arial"/>
        <family val="2"/>
      </rPr>
      <t xml:space="preserve">
</t>
    </r>
    <r>
      <rPr>
        <sz val="10"/>
        <color theme="1"/>
        <rFont val="Arial"/>
        <family val="2"/>
      </rPr>
      <t>Cada vez que se adquieran</t>
    </r>
    <r>
      <rPr>
        <b/>
        <i/>
        <sz val="10"/>
        <color rgb="FF00B050"/>
        <rFont val="Arial"/>
        <family val="2"/>
      </rPr>
      <t xml:space="preserve"> </t>
    </r>
    <r>
      <rPr>
        <sz val="10"/>
        <rFont val="Arial"/>
        <family val="2"/>
      </rPr>
      <t xml:space="preserve">bienes, </t>
    </r>
    <r>
      <rPr>
        <b/>
        <i/>
        <sz val="10"/>
        <color rgb="FF002060"/>
        <rFont val="Arial"/>
        <family val="2"/>
      </rPr>
      <t>el auxiliar administrativo de recursos físicos,</t>
    </r>
    <r>
      <rPr>
        <b/>
        <sz val="10"/>
        <color rgb="FFFF0000"/>
        <rFont val="Arial"/>
        <family val="2"/>
      </rPr>
      <t xml:space="preserve"> </t>
    </r>
    <r>
      <rPr>
        <b/>
        <sz val="10"/>
        <color rgb="FF00B0F0"/>
        <rFont val="Arial"/>
        <family val="2"/>
      </rPr>
      <t xml:space="preserve">realiza un acta de entrega </t>
    </r>
    <r>
      <rPr>
        <sz val="10"/>
        <rFont val="Arial"/>
        <family val="2"/>
      </rPr>
      <t>a la dependencia y  entrega el bien al responsable para las diferentes actividades o labores a desarrolar, que seran cargados a su cartera de inventario.</t>
    </r>
    <r>
      <rPr>
        <sz val="10"/>
        <color rgb="FFFF0000"/>
        <rFont val="Arial"/>
        <family val="2"/>
      </rPr>
      <t xml:space="preserve">
</t>
    </r>
    <r>
      <rPr>
        <b/>
        <sz val="10"/>
        <color rgb="FFC00000"/>
        <rFont val="Arial"/>
        <family val="2"/>
      </rPr>
      <t>Posibles Desviaciones:</t>
    </r>
    <r>
      <rPr>
        <b/>
        <i/>
        <sz val="10"/>
        <color theme="3"/>
        <rFont val="Arial"/>
        <family val="2"/>
      </rPr>
      <t>En caso de retirar un bien de la institución</t>
    </r>
    <r>
      <rPr>
        <sz val="10"/>
        <color rgb="FFFF0000"/>
        <rFont val="Arial"/>
        <family val="2"/>
      </rPr>
      <t xml:space="preserve">, </t>
    </r>
    <r>
      <rPr>
        <sz val="10"/>
        <rFont val="Arial"/>
        <family val="2"/>
      </rPr>
      <t xml:space="preserve"> para traslado, arreglo, reparacion, o donación,</t>
    </r>
    <r>
      <rPr>
        <sz val="10"/>
        <color rgb="FFFF0000"/>
        <rFont val="Arial"/>
        <family val="2"/>
      </rPr>
      <t xml:space="preserve">  </t>
    </r>
    <r>
      <rPr>
        <b/>
        <i/>
        <sz val="10"/>
        <color theme="9" tint="-0.249977111117893"/>
        <rFont val="Arial"/>
        <family val="2"/>
      </rPr>
      <t>se diligencia y detalla una orden de salida o el acta de movimiento de bienes.</t>
    </r>
    <r>
      <rPr>
        <sz val="10"/>
        <color rgb="FFFF0000"/>
        <rFont val="Arial"/>
        <family val="2"/>
      </rPr>
      <t xml:space="preserve">
</t>
    </r>
    <r>
      <rPr>
        <b/>
        <i/>
        <sz val="10"/>
        <color rgb="FF00CC00"/>
        <rFont val="Arial"/>
        <family val="2"/>
      </rPr>
      <t>Semestralmente</t>
    </r>
    <r>
      <rPr>
        <b/>
        <i/>
        <sz val="10"/>
        <color rgb="FF0070C0"/>
        <rFont val="Arial"/>
        <family val="2"/>
      </rPr>
      <t xml:space="preserve"> el auxiliar administrativo de recursos físicos</t>
    </r>
    <r>
      <rPr>
        <b/>
        <i/>
        <sz val="10"/>
        <color theme="1"/>
        <rFont val="Arial"/>
        <family val="2"/>
      </rPr>
      <t xml:space="preserve"> </t>
    </r>
    <r>
      <rPr>
        <sz val="10"/>
        <color theme="1"/>
        <rFont val="Arial"/>
        <family val="2"/>
      </rPr>
      <t>entrega a los responsables, el listado de cartera por inventario , para que cada responsable  haga verficacion de los bienes asignados a su cartera para mayor custodia y responsbailidad.</t>
    </r>
    <r>
      <rPr>
        <b/>
        <sz val="10"/>
        <color rgb="FFFF0000"/>
        <rFont val="Arial"/>
        <family val="2"/>
      </rPr>
      <t xml:space="preserve">
</t>
    </r>
    <r>
      <rPr>
        <b/>
        <sz val="10"/>
        <color rgb="FFC00000"/>
        <rFont val="Arial"/>
        <family val="2"/>
      </rPr>
      <t>Evidencias:</t>
    </r>
    <r>
      <rPr>
        <b/>
        <i/>
        <sz val="10"/>
        <color rgb="FF002060"/>
        <rFont val="Arial"/>
        <family val="2"/>
      </rPr>
      <t xml:space="preserve">  </t>
    </r>
    <r>
      <rPr>
        <sz val="10"/>
        <color theme="1"/>
        <rFont val="Arial"/>
        <family val="2"/>
      </rPr>
      <t>Listado de cartera por inventario,  actas de inventarios, actas de entrega, ordenes de salida, Vales de traslado de bienes.</t>
    </r>
    <r>
      <rPr>
        <b/>
        <i/>
        <sz val="10"/>
        <color rgb="FF002060"/>
        <rFont val="Arial"/>
        <family val="2"/>
      </rPr>
      <t xml:space="preserve">
</t>
    </r>
  </si>
  <si>
    <r>
      <rPr>
        <b/>
        <i/>
        <sz val="10"/>
        <color rgb="FFC00000"/>
        <rFont val="Arial"/>
        <family val="2"/>
      </rPr>
      <t>Descipción:</t>
    </r>
    <r>
      <rPr>
        <b/>
        <i/>
        <sz val="10"/>
        <color theme="3"/>
        <rFont val="Arial"/>
        <family val="2"/>
      </rPr>
      <t>El líder del proceso</t>
    </r>
    <r>
      <rPr>
        <b/>
        <sz val="10"/>
        <color theme="3"/>
        <rFont val="Arial"/>
        <family val="2"/>
      </rPr>
      <t>,</t>
    </r>
    <r>
      <rPr>
        <sz val="10"/>
        <rFont val="Arial"/>
        <family val="2"/>
      </rPr>
      <t xml:space="preserve"> se encarga de establecer un cronograma, </t>
    </r>
    <r>
      <rPr>
        <b/>
        <i/>
        <sz val="10"/>
        <color rgb="FFFF0000"/>
        <rFont val="Arial"/>
        <family val="2"/>
      </rPr>
      <t>semestral</t>
    </r>
    <r>
      <rPr>
        <sz val="10"/>
        <rFont val="Arial"/>
        <family val="2"/>
      </rPr>
      <t>, para  programar el mantenimiento preventivo, a los equipos, periféricos, y accesorios, utilizados por los  fiuncionarios de la entidad,    con el propósito de minimizar las fallas de las herramientas tecnológicas y aumentar la productividad en el desempeño,</t>
    </r>
    <r>
      <rPr>
        <b/>
        <i/>
        <sz val="10"/>
        <color theme="9" tint="-0.499984740745262"/>
        <rFont val="Arial"/>
        <family val="2"/>
      </rPr>
      <t xml:space="preserve"> </t>
    </r>
    <r>
      <rPr>
        <b/>
        <i/>
        <sz val="10"/>
        <color rgb="FFFF3300"/>
        <rFont val="Arial"/>
        <family val="2"/>
      </rPr>
      <t xml:space="preserve"> asimismo el equipo de trabajo </t>
    </r>
    <r>
      <rPr>
        <sz val="10"/>
        <color rgb="FFFF3300"/>
        <rFont val="Arial"/>
        <family val="2"/>
      </rPr>
      <t xml:space="preserve"> realiza</t>
    </r>
    <r>
      <rPr>
        <b/>
        <i/>
        <sz val="10"/>
        <color rgb="FFFF3300"/>
        <rFont val="Arial"/>
        <family val="2"/>
      </rPr>
      <t xml:space="preserve"> mensualmente </t>
    </r>
    <r>
      <rPr>
        <sz val="10"/>
        <rFont val="Arial"/>
        <family val="2"/>
      </rPr>
      <t>la atención a los requerimientos por parte de la mesa de ayuda, en el momento que los funcionarios lo soliciten</t>
    </r>
    <r>
      <rPr>
        <sz val="10"/>
        <color rgb="FF002060"/>
        <rFont val="Arial"/>
        <family val="2"/>
      </rPr>
      <t xml:space="preserve"> </t>
    </r>
    <r>
      <rPr>
        <b/>
        <i/>
        <sz val="10"/>
        <color rgb="FF002060"/>
        <rFont val="Arial"/>
        <family val="2"/>
      </rPr>
      <t>y Verifica</t>
    </r>
    <r>
      <rPr>
        <b/>
        <i/>
        <sz val="10"/>
        <color rgb="FF0070C0"/>
        <rFont val="Arial"/>
        <family val="2"/>
      </rPr>
      <t xml:space="preserve"> </t>
    </r>
    <r>
      <rPr>
        <sz val="10"/>
        <color theme="1"/>
        <rFont val="Arial"/>
        <family val="2"/>
      </rPr>
      <t>el cumplimiento de la  politica para el funcionamiento de equipos y accesorios perifericos frente al mantenimiento preventivo y a los requerimientos de la mesa de ayuda.</t>
    </r>
    <r>
      <rPr>
        <sz val="10"/>
        <color rgb="FFFF0000"/>
        <rFont val="Arial"/>
        <family val="2"/>
      </rPr>
      <t xml:space="preserve">
</t>
    </r>
    <r>
      <rPr>
        <b/>
        <sz val="10"/>
        <color rgb="FFC00000"/>
        <rFont val="Arial"/>
        <family val="2"/>
      </rPr>
      <t>Posibles Desviaciones:</t>
    </r>
    <r>
      <rPr>
        <sz val="10"/>
        <color theme="1"/>
        <rFont val="Arial"/>
        <family val="2"/>
      </rPr>
      <t>Cuando no se puede realizar el mantenimiento se debe reprogramar la actividad y comunicar oportunamente, la desviación presentada.</t>
    </r>
    <r>
      <rPr>
        <b/>
        <i/>
        <sz val="10"/>
        <color rgb="FF00B050"/>
        <rFont val="Arial"/>
        <family val="2"/>
      </rPr>
      <t xml:space="preserve">
</t>
    </r>
    <r>
      <rPr>
        <b/>
        <i/>
        <sz val="10"/>
        <color rgb="FFC00000"/>
        <rFont val="Arial"/>
        <family val="2"/>
      </rPr>
      <t xml:space="preserve">Evidencias: </t>
    </r>
    <r>
      <rPr>
        <i/>
        <sz val="10"/>
        <rFont val="Arial"/>
        <family val="2"/>
      </rPr>
      <t xml:space="preserve"> </t>
    </r>
    <r>
      <rPr>
        <sz val="10"/>
        <rFont val="Arial"/>
        <family val="2"/>
      </rPr>
      <t xml:space="preserve">Cronograma de mantenimiento semestral, Informe de requerimientos mensual.
</t>
    </r>
    <r>
      <rPr>
        <b/>
        <sz val="10"/>
        <color rgb="FFC00000"/>
        <rFont val="Arial"/>
        <family val="2"/>
      </rPr>
      <t>Controles: (</t>
    </r>
    <r>
      <rPr>
        <sz val="10"/>
        <color rgb="FFFF0000"/>
        <rFont val="Arial"/>
        <family val="2"/>
      </rPr>
      <t xml:space="preserve">2)
</t>
    </r>
    <r>
      <rPr>
        <sz val="10"/>
        <color theme="1"/>
        <rFont val="Arial"/>
        <family val="2"/>
      </rPr>
      <t>1.Verificar el cumplimiento de lmantenimiento preventivo Vs Cronograma planeado.
2.Realizar el informe mensual de la gestión tecnológica.</t>
    </r>
  </si>
  <si>
    <t>Menor</t>
  </si>
  <si>
    <t>Bajo</t>
  </si>
  <si>
    <t>Insignificante</t>
  </si>
  <si>
    <t>Indicador: (%)
Actividades de control ejecutadas/ Actividades de control programadas</t>
  </si>
  <si>
    <r>
      <t xml:space="preserve">Recomendación: </t>
    </r>
    <r>
      <rPr>
        <sz val="11"/>
        <color theme="1"/>
        <rFont val="Arial"/>
        <family val="2"/>
      </rPr>
      <t>No se observa un análisis comparativo que de cuenta de las inconsistencias presentadas, la evidencia muestra las causaciones en función del municipio, de la nación, de fiesta, pero es importante dejar por escrito si hubo incosistencias en algún  rubro contable,  dejar por escrito en la hoja de ajustes</t>
    </r>
  </si>
  <si>
    <r>
      <t xml:space="preserve">                                    
  SEGUIMIENTO SEGUNDO TRIMESTRE 
    </t>
    </r>
    <r>
      <rPr>
        <b/>
        <i/>
        <sz val="12"/>
        <color theme="0"/>
        <rFont val="Arial"/>
        <family val="2"/>
      </rPr>
      <t xml:space="preserve">Código:  F-GE-04
   Versión 1
</t>
    </r>
    <r>
      <rPr>
        <b/>
        <i/>
        <sz val="22"/>
        <color theme="0"/>
        <rFont val="Arial"/>
        <family val="2"/>
      </rPr>
      <t xml:space="preserve">
                                                                                                                                                                                              </t>
    </r>
  </si>
  <si>
    <r>
      <t xml:space="preserve">                                    
                        SEGUIMIENTO PRIMER TRIMESTRE
</t>
    </r>
    <r>
      <rPr>
        <b/>
        <i/>
        <sz val="12"/>
        <color theme="0"/>
        <rFont val="Arial"/>
        <family val="2"/>
      </rPr>
      <t xml:space="preserve">                                                                                  Código: F-GE-04
                                                                                                                                                                Versión: 1</t>
    </r>
    <r>
      <rPr>
        <b/>
        <i/>
        <sz val="22"/>
        <color theme="0"/>
        <rFont val="Arial"/>
        <family val="2"/>
      </rPr>
      <t xml:space="preserve">   
                                                                                                                                                                                               </t>
    </r>
  </si>
  <si>
    <r>
      <rPr>
        <b/>
        <sz val="9"/>
        <color rgb="FFC00000"/>
        <rFont val="Arial"/>
        <family val="2"/>
      </rPr>
      <t>DESCRIPCIÓN:</t>
    </r>
    <r>
      <rPr>
        <b/>
        <sz val="9"/>
        <color rgb="FF002060"/>
        <rFont val="Arial"/>
        <family val="2"/>
      </rPr>
      <t>El  proceso de comunicaciones</t>
    </r>
    <r>
      <rPr>
        <sz val="9"/>
        <color rgb="FF002060"/>
        <rFont val="Arial"/>
        <family val="2"/>
      </rPr>
      <t xml:space="preserve"> </t>
    </r>
    <r>
      <rPr>
        <sz val="9"/>
        <color theme="1"/>
        <rFont val="Arial"/>
        <family val="2"/>
      </rPr>
      <t xml:space="preserve">envía </t>
    </r>
    <r>
      <rPr>
        <sz val="9"/>
        <color rgb="FF00B050"/>
        <rFont val="Arial"/>
        <family val="2"/>
      </rPr>
      <t xml:space="preserve"> </t>
    </r>
    <r>
      <rPr>
        <b/>
        <sz val="9"/>
        <color rgb="FF00B050"/>
        <rFont val="Arial"/>
        <family val="2"/>
      </rPr>
      <t>mensualmente</t>
    </r>
    <r>
      <rPr>
        <b/>
        <sz val="9"/>
        <color theme="7" tint="0.39997558519241921"/>
        <rFont val="Arial"/>
        <family val="2"/>
      </rPr>
      <t xml:space="preserve"> </t>
    </r>
    <r>
      <rPr>
        <sz val="9"/>
        <color theme="1"/>
        <rFont val="Arial"/>
        <family val="2"/>
      </rPr>
      <t xml:space="preserve">a los responsables de los procesos que solicitan publicar información en  los canales de comunicación como el sitio web, boletín u otro medio, </t>
    </r>
    <r>
      <rPr>
        <b/>
        <sz val="9"/>
        <color rgb="FFC00000"/>
        <rFont val="Arial"/>
        <family val="2"/>
      </rPr>
      <t>la fecha máxima para entregar la información a publicar</t>
    </r>
    <r>
      <rPr>
        <b/>
        <sz val="9"/>
        <color theme="8" tint="-0.249977111117893"/>
        <rFont val="Arial"/>
        <family val="2"/>
      </rPr>
      <t>,</t>
    </r>
    <r>
      <rPr>
        <b/>
        <sz val="9"/>
        <color rgb="FF002060"/>
        <rFont val="Arial"/>
        <family val="2"/>
      </rPr>
      <t>y compara el protocolo de comunicaciones frente al cronograma</t>
    </r>
    <r>
      <rPr>
        <sz val="9"/>
        <color rgb="FF002060"/>
        <rFont val="Arial"/>
        <family val="2"/>
      </rPr>
      <t>.</t>
    </r>
    <r>
      <rPr>
        <sz val="9"/>
        <color theme="1"/>
        <rFont val="Arial"/>
        <family val="2"/>
      </rPr>
      <t xml:space="preserve">
</t>
    </r>
    <r>
      <rPr>
        <b/>
        <sz val="9"/>
        <color rgb="FFC00000"/>
        <rFont val="Arial"/>
        <family val="2"/>
      </rPr>
      <t xml:space="preserve"> Desviaciones posibles:</t>
    </r>
    <r>
      <rPr>
        <sz val="9"/>
        <color theme="8" tint="-0.499984740745262"/>
        <rFont val="Arial"/>
        <family val="2"/>
      </rPr>
      <t xml:space="preserve"> </t>
    </r>
    <r>
      <rPr>
        <sz val="9"/>
        <color theme="1"/>
        <rFont val="Arial"/>
        <family val="2"/>
      </rPr>
      <t xml:space="preserve">En caso de no recibir oportunamente la información se envía un correo electrónico a los responsables para reprogramar la publicación solicitada.
</t>
    </r>
    <r>
      <rPr>
        <b/>
        <sz val="9"/>
        <color rgb="FFC00000"/>
        <rFont val="Arial"/>
        <family val="2"/>
      </rPr>
      <t>Evidencias:</t>
    </r>
    <r>
      <rPr>
        <sz val="9"/>
        <color rgb="FFC00000"/>
        <rFont val="Arial"/>
        <family val="2"/>
      </rPr>
      <t xml:space="preserve"> </t>
    </r>
    <r>
      <rPr>
        <b/>
        <i/>
        <sz val="9"/>
        <color theme="1"/>
        <rFont val="Arial"/>
        <family val="2"/>
      </rPr>
      <t>Cronograma de publicaciones, protocolo de comunicaciones, programación mensual.</t>
    </r>
    <r>
      <rPr>
        <sz val="9"/>
        <color theme="1"/>
        <rFont val="Arial"/>
        <family val="2"/>
      </rPr>
      <t xml:space="preserve">
</t>
    </r>
    <r>
      <rPr>
        <b/>
        <sz val="9"/>
        <color rgb="FFC00000"/>
        <rFont val="Arial"/>
        <family val="2"/>
      </rPr>
      <t xml:space="preserve">Controles: (1):
</t>
    </r>
    <r>
      <rPr>
        <b/>
        <sz val="9"/>
        <color theme="1"/>
        <rFont val="Arial"/>
        <family val="2"/>
      </rPr>
      <t>Cronograma de entrega de información a publicar</t>
    </r>
  </si>
  <si>
    <r>
      <rPr>
        <b/>
        <sz val="9"/>
        <color rgb="FFC00000"/>
        <rFont val="Arial"/>
        <family val="2"/>
      </rPr>
      <t xml:space="preserve">Descripción: </t>
    </r>
    <r>
      <rPr>
        <b/>
        <sz val="9"/>
        <color rgb="FF002060"/>
        <rFont val="Arial"/>
        <family val="2"/>
      </rPr>
      <t>El líder de Gestión de Comunicaciones</t>
    </r>
    <r>
      <rPr>
        <sz val="9"/>
        <color rgb="FF002060"/>
        <rFont val="Arial"/>
        <family val="2"/>
      </rPr>
      <t xml:space="preserve"> </t>
    </r>
    <r>
      <rPr>
        <sz val="9"/>
        <color theme="1"/>
        <rFont val="Arial"/>
        <family val="2"/>
      </rPr>
      <t xml:space="preserve">revisa </t>
    </r>
    <r>
      <rPr>
        <b/>
        <sz val="9"/>
        <color theme="9" tint="-0.249977111117893"/>
        <rFont val="Arial"/>
        <family val="2"/>
      </rPr>
      <t xml:space="preserve">trimestralmente </t>
    </r>
    <r>
      <rPr>
        <sz val="9"/>
        <color theme="1"/>
        <rFont val="Arial"/>
        <family val="2"/>
      </rPr>
      <t xml:space="preserve">la aplicación estricta que rige todo lo relacionado con los temas de gobierno en línea  y </t>
    </r>
    <r>
      <rPr>
        <b/>
        <sz val="9"/>
        <color rgb="FF0070C0"/>
        <rFont val="Arial"/>
        <family val="2"/>
      </rPr>
      <t>verifica la actualización del sitio web, con  los lineamientos que establece el GEL.</t>
    </r>
    <r>
      <rPr>
        <sz val="9"/>
        <color theme="1"/>
        <rFont val="Arial"/>
        <family val="2"/>
      </rPr>
      <t xml:space="preserve">  
</t>
    </r>
    <r>
      <rPr>
        <b/>
        <i/>
        <sz val="9"/>
        <color rgb="FFC00000"/>
        <rFont val="Arial"/>
        <family val="2"/>
      </rPr>
      <t xml:space="preserve">Posibles Desviaciones: </t>
    </r>
    <r>
      <rPr>
        <sz val="9"/>
        <color theme="1"/>
        <rFont val="Arial"/>
        <family val="2"/>
      </rPr>
      <t xml:space="preserve">En caso de encontrar información desactualizada, comunica al comité de evaluación y desempeño y a web master para ajustarse a los lineamientos del GEL
</t>
    </r>
    <r>
      <rPr>
        <b/>
        <sz val="9"/>
        <color rgb="FFC00000"/>
        <rFont val="Arial"/>
        <family val="2"/>
      </rPr>
      <t>Evidencias:</t>
    </r>
    <r>
      <rPr>
        <b/>
        <sz val="9"/>
        <color theme="1"/>
        <rFont val="Arial"/>
        <family val="2"/>
      </rPr>
      <t xml:space="preserve"> </t>
    </r>
    <r>
      <rPr>
        <b/>
        <i/>
        <sz val="9"/>
        <color rgb="FF002060"/>
        <rFont val="Arial"/>
        <family val="2"/>
      </rPr>
      <t xml:space="preserve">Correo electrónico, reporte actualización sitio web.
</t>
    </r>
    <r>
      <rPr>
        <b/>
        <i/>
        <sz val="9"/>
        <color rgb="FFC00000"/>
        <rFont val="Arial"/>
        <family val="2"/>
      </rPr>
      <t xml:space="preserve">Control: (1)
</t>
    </r>
    <r>
      <rPr>
        <b/>
        <i/>
        <sz val="9"/>
        <color theme="1"/>
        <rFont val="Arial"/>
        <family val="2"/>
      </rPr>
      <t>Cumplir los lineamientos establecidos por el GEL.</t>
    </r>
  </si>
  <si>
    <r>
      <rPr>
        <b/>
        <i/>
        <sz val="20"/>
        <color theme="0"/>
        <rFont val="Arial"/>
        <family val="2"/>
      </rPr>
      <t xml:space="preserve">SEGUIMIENTO SEGUNDO TRIMESTRE
</t>
    </r>
    <r>
      <rPr>
        <b/>
        <i/>
        <sz val="12"/>
        <color theme="0"/>
        <rFont val="Arial"/>
        <family val="2"/>
      </rPr>
      <t xml:space="preserve">              Código: F.GE-04
              Versión: 1</t>
    </r>
  </si>
  <si>
    <r>
      <t xml:space="preserve">   SEGUIMIENTO SEGUNDO TRIMESTRE
</t>
    </r>
    <r>
      <rPr>
        <b/>
        <i/>
        <sz val="12"/>
        <color theme="0"/>
        <rFont val="Arial"/>
        <family val="2"/>
      </rPr>
      <t xml:space="preserve">       Código: F-GE-04
 Versión: 1</t>
    </r>
    <r>
      <rPr>
        <b/>
        <i/>
        <sz val="22"/>
        <color theme="0"/>
        <rFont val="Arial"/>
        <family val="2"/>
      </rPr>
      <t xml:space="preserve">   
                                                                                                                                                                                               </t>
    </r>
  </si>
  <si>
    <r>
      <t xml:space="preserve">SEGUIMIENTO SEGUNDO TRIMESTRE
</t>
    </r>
    <r>
      <rPr>
        <b/>
        <i/>
        <sz val="12"/>
        <color theme="0"/>
        <rFont val="Arial"/>
        <family val="2"/>
      </rPr>
      <t xml:space="preserve">                                                                                                                                                                                                                                                                                                                              Código: F-GE-04
                                                                                                                                                                                                                                                                                                                               Versión: 1</t>
    </r>
  </si>
  <si>
    <r>
      <t xml:space="preserve">SEGUIMIENTO SEGUNDO  TRIMESTRE  </t>
    </r>
    <r>
      <rPr>
        <b/>
        <i/>
        <sz val="12"/>
        <color theme="0"/>
        <rFont val="Arial"/>
        <family val="2"/>
      </rPr>
      <t>Código: F-GE-04  Versión 1</t>
    </r>
  </si>
  <si>
    <r>
      <rPr>
        <b/>
        <sz val="9"/>
        <color theme="3"/>
        <rFont val="Arial"/>
        <family val="2"/>
      </rPr>
      <t xml:space="preserve">
</t>
    </r>
    <r>
      <rPr>
        <b/>
        <sz val="9"/>
        <color rgb="FFC00000"/>
        <rFont val="Arial"/>
        <family val="2"/>
      </rPr>
      <t xml:space="preserve">Descripción: </t>
    </r>
    <r>
      <rPr>
        <b/>
        <sz val="9"/>
        <color theme="3"/>
        <rFont val="Arial"/>
        <family val="2"/>
      </rPr>
      <t>El lider del proceso en corresponsabilidad con  los técnicos y auxiliares de área,</t>
    </r>
    <r>
      <rPr>
        <b/>
        <sz val="9"/>
        <color rgb="FFFF0000"/>
        <rFont val="Arial"/>
        <family val="2"/>
      </rPr>
      <t xml:space="preserve"> verifican </t>
    </r>
    <r>
      <rPr>
        <b/>
        <sz val="9"/>
        <color rgb="FF00B0F0"/>
        <rFont val="Arial"/>
        <family val="2"/>
      </rPr>
      <t>mensualmente</t>
    </r>
    <r>
      <rPr>
        <sz val="9"/>
        <color theme="1"/>
        <rFont val="Arial"/>
        <family val="2"/>
      </rPr>
      <t xml:space="preserve">  los reportes de usuarios morosos registrados en la base de datos janium,</t>
    </r>
    <r>
      <rPr>
        <b/>
        <sz val="9"/>
        <color rgb="FFFF0000"/>
        <rFont val="Arial"/>
        <family val="2"/>
      </rPr>
      <t xml:space="preserve">  </t>
    </r>
    <r>
      <rPr>
        <sz val="9"/>
        <rFont val="Arial"/>
        <family val="2"/>
      </rPr>
      <t xml:space="preserve">y procede a </t>
    </r>
    <r>
      <rPr>
        <b/>
        <sz val="9"/>
        <color rgb="FF00CC00"/>
        <rFont val="Arial"/>
        <family val="2"/>
      </rPr>
      <t xml:space="preserve">establecer las comunicaciones necesarias con los usuarios </t>
    </r>
    <r>
      <rPr>
        <sz val="9"/>
        <color theme="1"/>
        <rFont val="Arial"/>
        <family val="2"/>
      </rPr>
      <t>por medio de  (teléfono, correo, uso de las referencias personales, cartas),</t>
    </r>
    <r>
      <rPr>
        <b/>
        <sz val="9"/>
        <color rgb="FF002060"/>
        <rFont val="Arial"/>
        <family val="2"/>
      </rPr>
      <t xml:space="preserve"> para  motivar la entrega de los materiales a la sede central y filiales.
</t>
    </r>
    <r>
      <rPr>
        <b/>
        <sz val="9"/>
        <color rgb="FFC00000"/>
        <rFont val="Arial"/>
        <family val="2"/>
      </rPr>
      <t xml:space="preserve">Posibles Desviaciones: </t>
    </r>
    <r>
      <rPr>
        <b/>
        <sz val="9"/>
        <color theme="1"/>
        <rFont val="Arial"/>
        <family val="2"/>
      </rPr>
      <t>En caso de no recibir oportunamente el material prestado, inicialmente se hace una llamada telefónica al usuario moroso, y de no atender el llamado, se procede con una notificación electrónica.</t>
    </r>
    <r>
      <rPr>
        <sz val="9"/>
        <color theme="1"/>
        <rFont val="Arial"/>
        <family val="2"/>
      </rPr>
      <t xml:space="preserve">
</t>
    </r>
    <r>
      <rPr>
        <b/>
        <sz val="9"/>
        <color rgb="FFC00000"/>
        <rFont val="Arial"/>
        <family val="2"/>
      </rPr>
      <t>Evidencias:</t>
    </r>
    <r>
      <rPr>
        <b/>
        <sz val="9"/>
        <color theme="1"/>
        <rFont val="Arial"/>
        <family val="2"/>
      </rPr>
      <t xml:space="preserve"> Reporte usuarios morosos, registro de llamadas, registro de correos electrónicos, comunicaciones, radicaciones, estadísticas de materiales recuperados.
</t>
    </r>
    <r>
      <rPr>
        <b/>
        <sz val="9"/>
        <color rgb="FFC00000"/>
        <rFont val="Arial"/>
        <family val="2"/>
      </rPr>
      <t>Controles: (2)</t>
    </r>
    <r>
      <rPr>
        <b/>
        <sz val="9"/>
        <color theme="1"/>
        <rFont val="Arial"/>
        <family val="2"/>
      </rPr>
      <t xml:space="preserve">
1.Verificación Listado de Préstamos Vs Usuarios morosos.
2. Comunicación verbal o electrónica Vs Estadístisca de materiales recuperados.</t>
    </r>
    <r>
      <rPr>
        <sz val="9"/>
        <color theme="1"/>
        <rFont val="Arial"/>
        <family val="2"/>
      </rPr>
      <t xml:space="preserve">
</t>
    </r>
  </si>
  <si>
    <r>
      <t xml:space="preserve">SEGUIMIENTO SEGUNDO TRIMESTRE  </t>
    </r>
    <r>
      <rPr>
        <b/>
        <i/>
        <sz val="12"/>
        <color theme="0"/>
        <rFont val="Arial"/>
        <family val="2"/>
      </rPr>
      <t>Código: F-GE-04  Versión: 1</t>
    </r>
  </si>
  <si>
    <r>
      <t xml:space="preserve">SEGUIMIENTO SEGUNDO TRIMESTRE </t>
    </r>
    <r>
      <rPr>
        <b/>
        <i/>
        <sz val="12"/>
        <color theme="0"/>
        <rFont val="Arial"/>
        <family val="2"/>
      </rPr>
      <t>Código: F-GE-04 Versión: 1</t>
    </r>
  </si>
  <si>
    <t>CONSOLIDADO RECURSOS FÍSICOS</t>
  </si>
  <si>
    <t>PROMEDIO PROCESO T2</t>
  </si>
  <si>
    <t>No  de CONTROLES
Programados TRIMESTRE 2</t>
  </si>
  <si>
    <r>
      <t xml:space="preserve">SEGUIMIENTO SEGUNDO TRIMESTRE
</t>
    </r>
    <r>
      <rPr>
        <b/>
        <i/>
        <sz val="10"/>
        <color theme="0"/>
        <rFont val="Arial"/>
        <family val="2"/>
      </rPr>
      <t xml:space="preserve">                                                                                                                                                                                    Código: F-GE-04
                                                                                                                                                                         Versión  1</t>
    </r>
  </si>
  <si>
    <t xml:space="preserve">Reportar o realizar  mesas de trabajo con   los lideres de la 1° linea de defensa para aclarar la Falta de justificación a la Mejora </t>
  </si>
  <si>
    <t>Cuando se presenta Omitir  la remisión de los actos que cambien la atribución o autorización de responsabilidad de los lideres de los proceso que llevan  la primera linea de defensa,solicitar los actos administrativos para su verificación</t>
  </si>
  <si>
    <r>
      <rPr>
        <b/>
        <sz val="10"/>
        <color theme="1"/>
        <rFont val="Arial"/>
        <family val="2"/>
      </rPr>
      <t>Revisar  el cumplimiento del  codigo de etica establecido en la politica de integridad</t>
    </r>
    <r>
      <rPr>
        <sz val="10"/>
        <color theme="1"/>
        <rFont val="Arial"/>
        <family val="2"/>
      </rPr>
      <t xml:space="preserve">, por parte de los funcionarios, articulado con el reglamento interno de trabajo y con la evaluación periódica del desempeño de los servidores. </t>
    </r>
  </si>
  <si>
    <t xml:space="preserve">1. Se saca reporte de estadísticas de los materiales prestados por cada una de las Bibliotecas (sede central y sus 4 filiales.
</t>
  </si>
  <si>
    <t xml:space="preserve">En vista de la cuarentena por Covid que llevo al cierre de las Bibliotecas se extendió la devolución de los materiales mes a mes hasta el  30 de junio. Esta solicitud se le hizo a soporte Janium quien ejecutó el procedimiento en la plataforma.
</t>
  </si>
  <si>
    <t>Los servidores del Area de ESB realizaron el curso de Integridad, transparencia y lucha contra la corrupción.</t>
  </si>
  <si>
    <t>No se han encontrado desviaciones al reglamento de trabajo.</t>
  </si>
  <si>
    <t>GRAN PROMEDIO</t>
  </si>
  <si>
    <t>1. Seguimiento Cronograma de la GP/ 2T 2020.
2. Anexa el soporte de los envio de la informacion a los diferentes usuarios internos y externos / 2T 2020</t>
  </si>
  <si>
    <t>La circular de tramites presupuestales lleva 4 meses de expedicion e implementacion, algunas areas de la BPP han dado cumplimiento a la circular, sin embargo se continua en el proceso de mejora en otras.</t>
  </si>
  <si>
    <t xml:space="preserve">relacion de causaciones, revision y ajustes </t>
  </si>
  <si>
    <t xml:space="preserve">Dada la Emergencia Sanitaria declarada por el Gobierno Nacional, se suspendió el proceso precontractual (cotizaciones, estudios previos) para la contratación de profesional actuario; teniendo en cuenta la naturaleza de las labores. Se espera a partir del mes de julio retomar la necesidad de contratación. </t>
  </si>
  <si>
    <r>
      <rPr>
        <b/>
        <sz val="10"/>
        <color rgb="FFFF0000"/>
        <rFont val="Arial"/>
        <family val="2"/>
      </rPr>
      <t xml:space="preserve">
</t>
    </r>
    <r>
      <rPr>
        <b/>
        <sz val="10"/>
        <color rgb="FFC00000"/>
        <rFont val="Arial"/>
        <family val="2"/>
      </rPr>
      <t>Descripción:</t>
    </r>
    <r>
      <rPr>
        <b/>
        <sz val="10"/>
        <color rgb="FF002060"/>
        <rFont val="Arial"/>
        <family val="2"/>
      </rPr>
      <t>Asignar  una persona</t>
    </r>
    <r>
      <rPr>
        <sz val="10"/>
        <color rgb="FF002060"/>
        <rFont val="Arial"/>
        <family val="2"/>
      </rPr>
      <t xml:space="preserve"> </t>
    </r>
    <r>
      <rPr>
        <sz val="10"/>
        <color theme="1"/>
        <rFont val="Arial"/>
        <family val="2"/>
      </rPr>
      <t>que</t>
    </r>
    <r>
      <rPr>
        <b/>
        <sz val="10"/>
        <color rgb="FF00CC00"/>
        <rFont val="Arial"/>
        <family val="2"/>
      </rPr>
      <t xml:space="preserve"> verifique</t>
    </r>
    <r>
      <rPr>
        <b/>
        <sz val="10"/>
        <color theme="1"/>
        <rFont val="Arial"/>
        <family val="2"/>
      </rPr>
      <t xml:space="preserve"> </t>
    </r>
    <r>
      <rPr>
        <b/>
        <sz val="10"/>
        <color rgb="FF005A9E"/>
        <rFont val="Arial"/>
        <family val="2"/>
      </rPr>
      <t>permanentemente</t>
    </r>
    <r>
      <rPr>
        <sz val="10"/>
        <color theme="1"/>
        <rFont val="Arial"/>
        <family val="2"/>
      </rPr>
      <t xml:space="preserve"> la consignación y foliación de documentos que deben reposar en las historias laborales</t>
    </r>
    <r>
      <rPr>
        <b/>
        <sz val="10"/>
        <color theme="1"/>
        <rFont val="Arial"/>
        <family val="2"/>
      </rPr>
      <t xml:space="preserve">, </t>
    </r>
    <r>
      <rPr>
        <sz val="10"/>
        <color theme="1"/>
        <rFont val="Arial"/>
        <family val="2"/>
      </rPr>
      <t xml:space="preserve">de acuerdo con lo establecido en la guia de organización de archivo de gestión de la entidad y </t>
    </r>
    <r>
      <rPr>
        <b/>
        <sz val="10"/>
        <color rgb="FF002060"/>
        <rFont val="Arial"/>
        <family val="2"/>
      </rPr>
      <t>realizar la respectiva validación de la información en el PASIVOCOL.</t>
    </r>
    <r>
      <rPr>
        <b/>
        <sz val="10"/>
        <color rgb="FF33CC33"/>
        <rFont val="Arial"/>
        <family val="2"/>
      </rPr>
      <t xml:space="preserve">
</t>
    </r>
    <r>
      <rPr>
        <b/>
        <sz val="10"/>
        <color rgb="FFC00000"/>
        <rFont val="Arial"/>
        <family val="2"/>
      </rPr>
      <t>Posible Desviación:</t>
    </r>
    <r>
      <rPr>
        <b/>
        <sz val="10"/>
        <color rgb="FF33CC33"/>
        <rFont val="Arial"/>
        <family val="2"/>
      </rPr>
      <t xml:space="preserve"> </t>
    </r>
    <r>
      <rPr>
        <sz val="10"/>
        <color theme="1"/>
        <rFont val="Arial"/>
        <family val="2"/>
      </rPr>
      <t>En caso de tener historias laborales desactualizadas, se debe</t>
    </r>
    <r>
      <rPr>
        <b/>
        <sz val="10"/>
        <color rgb="FF002060"/>
        <rFont val="Arial"/>
        <family val="2"/>
      </rPr>
      <t xml:space="preserve"> listar las historias pendientes para proceder con la actualización</t>
    </r>
    <r>
      <rPr>
        <sz val="10"/>
        <color theme="1"/>
        <rFont val="Arial"/>
        <family val="2"/>
      </rPr>
      <t xml:space="preserve"> y cumplir las políticas para mantener actualizada la información.
</t>
    </r>
    <r>
      <rPr>
        <b/>
        <sz val="10"/>
        <color rgb="FFC00000"/>
        <rFont val="Arial"/>
        <family val="2"/>
      </rPr>
      <t xml:space="preserve">Evidencias: </t>
    </r>
    <r>
      <rPr>
        <sz val="10"/>
        <color theme="1"/>
        <rFont val="Arial"/>
        <family val="2"/>
      </rPr>
      <t xml:space="preserve"> Hoja de control de documentos, actualizado con los registros documentales de funcionarios activos, Informe de validaciones y justificaciones en el PASIVOCOL.
</t>
    </r>
    <r>
      <rPr>
        <b/>
        <sz val="10"/>
        <color rgb="FFC00000"/>
        <rFont val="Arial"/>
        <family val="2"/>
      </rPr>
      <t xml:space="preserve">Controles: (2)
</t>
    </r>
    <r>
      <rPr>
        <b/>
        <sz val="10"/>
        <color theme="1"/>
        <rFont val="Arial"/>
        <family val="2"/>
      </rPr>
      <t xml:space="preserve">1. Mantener actualizado la hoja de control de documentos de las historias laborales de loa funcionarios activos.
2.Realizar validación de la información del PASIVOCOL, y proyección del cálculo actuarial.
</t>
    </r>
  </si>
  <si>
    <r>
      <rPr>
        <b/>
        <sz val="10"/>
        <color rgb="FFC00000"/>
        <rFont val="Arial"/>
        <family val="2"/>
      </rPr>
      <t>Descripción:</t>
    </r>
    <r>
      <rPr>
        <b/>
        <sz val="10"/>
        <color rgb="FF002060"/>
        <rFont val="Arial"/>
        <family val="2"/>
      </rPr>
      <t>El profesional de Talento Humano</t>
    </r>
    <r>
      <rPr>
        <sz val="10"/>
        <color theme="1"/>
        <rFont val="Arial"/>
        <family val="2"/>
      </rPr>
      <t xml:space="preserve"> realiza</t>
    </r>
    <r>
      <rPr>
        <sz val="10"/>
        <color rgb="FF0070C0"/>
        <rFont val="Arial"/>
        <family val="2"/>
      </rPr>
      <t xml:space="preserve"> </t>
    </r>
    <r>
      <rPr>
        <b/>
        <sz val="10"/>
        <color rgb="FF0070C0"/>
        <rFont val="Arial"/>
        <family val="2"/>
      </rPr>
      <t xml:space="preserve">periódicamete </t>
    </r>
    <r>
      <rPr>
        <sz val="10"/>
        <color theme="1"/>
        <rFont val="Arial"/>
        <family val="2"/>
      </rPr>
      <t>el seguimiento a la ejecución del plan estratégico de talento humano,</t>
    </r>
    <r>
      <rPr>
        <b/>
        <sz val="10"/>
        <color rgb="FF002060"/>
        <rFont val="Arial"/>
        <family val="2"/>
      </rPr>
      <t xml:space="preserve"> comparando  el cumplimiento de los componentes del PETH,</t>
    </r>
    <r>
      <rPr>
        <b/>
        <sz val="10"/>
        <color rgb="FF00B050"/>
        <rFont val="Arial"/>
        <family val="2"/>
      </rPr>
      <t xml:space="preserve"> </t>
    </r>
    <r>
      <rPr>
        <b/>
        <sz val="10"/>
        <color rgb="FF005A9E"/>
        <rFont val="Arial"/>
        <family val="2"/>
      </rPr>
      <t>contra los requerimientos</t>
    </r>
    <r>
      <rPr>
        <b/>
        <sz val="10"/>
        <color rgb="FF00B050"/>
        <rFont val="Arial"/>
        <family val="2"/>
      </rPr>
      <t xml:space="preserve"> </t>
    </r>
    <r>
      <rPr>
        <b/>
        <sz val="10"/>
        <color rgb="FF005A9E"/>
        <rFont val="Arial"/>
        <family val="2"/>
      </rPr>
      <t>exigidos por la normativa</t>
    </r>
    <r>
      <rPr>
        <sz val="10"/>
        <color theme="1"/>
        <rFont val="Arial"/>
        <family val="2"/>
      </rPr>
      <t xml:space="preserve"> para el desarrollo de la gestión humana.</t>
    </r>
    <r>
      <rPr>
        <b/>
        <sz val="10"/>
        <color theme="1"/>
        <rFont val="Arial"/>
        <family val="2"/>
      </rPr>
      <t xml:space="preserve">
</t>
    </r>
    <r>
      <rPr>
        <b/>
        <sz val="10"/>
        <color rgb="FFC00000"/>
        <rFont val="Arial"/>
        <family val="2"/>
      </rPr>
      <t>Posible Desviación:</t>
    </r>
    <r>
      <rPr>
        <sz val="10"/>
        <color theme="1"/>
        <rFont val="Arial"/>
        <family val="2"/>
      </rPr>
      <t xml:space="preserve">Cuando se presente incumplimiento en el desarrollo del Plan estratégico de talento humano,  el profesional lider del proceso, debe reportar las causas del incumplimiento.
</t>
    </r>
    <r>
      <rPr>
        <b/>
        <sz val="10"/>
        <color rgb="FFC00000"/>
        <rFont val="Arial"/>
        <family val="2"/>
      </rPr>
      <t xml:space="preserve">Evidencias: </t>
    </r>
    <r>
      <rPr>
        <b/>
        <sz val="10"/>
        <rFont val="Arial"/>
        <family val="2"/>
      </rPr>
      <t>Seguimiento a las cinco rutas  de implementación del MIPG.</t>
    </r>
    <r>
      <rPr>
        <b/>
        <sz val="10"/>
        <color theme="1"/>
        <rFont val="Arial"/>
        <family val="2"/>
      </rPr>
      <t xml:space="preserve">
</t>
    </r>
    <r>
      <rPr>
        <b/>
        <sz val="10"/>
        <color rgb="FFC00000"/>
        <rFont val="Arial"/>
        <family val="2"/>
      </rPr>
      <t xml:space="preserve">Controles: (1)
</t>
    </r>
    <r>
      <rPr>
        <b/>
        <sz val="10"/>
        <color theme="1"/>
        <rFont val="Arial"/>
        <family val="2"/>
      </rPr>
      <t>Seguimiento a la implementación de las cinco (5) rutas de creación de valor a través de la matriz de plan de acción del PETH: Ruta de la felicidad, Ruta del crecimiento, Ruta del servicio, Ruta de la Calidad, Ruta de análisis de datos.</t>
    </r>
  </si>
  <si>
    <r>
      <rPr>
        <b/>
        <sz val="11"/>
        <color rgb="FFC00000"/>
        <rFont val="Arial"/>
        <family val="2"/>
      </rPr>
      <t>Descripción:</t>
    </r>
    <r>
      <rPr>
        <b/>
        <sz val="11"/>
        <color theme="5" tint="-0.249977111117893"/>
        <rFont val="Arial"/>
        <family val="2"/>
      </rPr>
      <t>La profesional de Gestión Humana</t>
    </r>
    <r>
      <rPr>
        <b/>
        <sz val="11"/>
        <color theme="1"/>
        <rFont val="Arial"/>
        <family val="2"/>
      </rPr>
      <t>,</t>
    </r>
    <r>
      <rPr>
        <b/>
        <sz val="11"/>
        <color rgb="FF002060"/>
        <rFont val="Arial"/>
        <family val="2"/>
      </rPr>
      <t xml:space="preserve"> realiza</t>
    </r>
    <r>
      <rPr>
        <sz val="11"/>
        <color theme="1"/>
        <rFont val="Arial"/>
        <family val="2"/>
      </rPr>
      <t xml:space="preserve"> la</t>
    </r>
    <r>
      <rPr>
        <b/>
        <sz val="11"/>
        <color rgb="FF0070C0"/>
        <rFont val="Arial"/>
        <family val="2"/>
      </rPr>
      <t xml:space="preserve"> </t>
    </r>
    <r>
      <rPr>
        <sz val="11"/>
        <color theme="1"/>
        <rFont val="Arial"/>
        <family val="2"/>
      </rPr>
      <t xml:space="preserve">publicación en la página de la CNSC de la apertura de la convocatoria territorial,  con el fin de asegurar el reclutamiento de los mejores funcionarios y evitar las demandas y sanciones contribuyendo, en la transparencia para garantizar que no se materialice el riesgo de corrupciòn.
</t>
    </r>
    <r>
      <rPr>
        <b/>
        <sz val="11"/>
        <color rgb="FFFF0000"/>
        <rFont val="Arial"/>
        <family val="2"/>
      </rPr>
      <t>La profesional de Gestión Humana,</t>
    </r>
    <r>
      <rPr>
        <b/>
        <sz val="11"/>
        <color rgb="FF002060"/>
        <rFont val="Arial"/>
        <family val="2"/>
      </rPr>
      <t xml:space="preserve"> verifica</t>
    </r>
    <r>
      <rPr>
        <sz val="11"/>
        <color theme="1"/>
        <rFont val="Arial"/>
        <family val="2"/>
      </rPr>
      <t xml:space="preserve"> el cumplimiento de los requisitos establecidos por la ley 909 de 2004 (encargos)y Ley 1960 de 2019 (ascensos), con cada uno de los funcionarios postulados para encargos o ascensos.
</t>
    </r>
    <r>
      <rPr>
        <b/>
        <sz val="11"/>
        <color rgb="FFC00000"/>
        <rFont val="Arial"/>
        <family val="2"/>
      </rPr>
      <t xml:space="preserve">Posibles Desviaciones: </t>
    </r>
    <r>
      <rPr>
        <sz val="11"/>
        <color theme="1"/>
        <rFont val="Arial"/>
        <family val="2"/>
      </rPr>
      <t xml:space="preserve">En caso de no cumplir con los requisitos se declara desierta  la convocatoria interna y se procede con la vinculación externa.
</t>
    </r>
    <r>
      <rPr>
        <b/>
        <sz val="11"/>
        <color rgb="FFC00000"/>
        <rFont val="Arial"/>
        <family val="2"/>
      </rPr>
      <t xml:space="preserve">Evidencias: </t>
    </r>
    <r>
      <rPr>
        <sz val="11"/>
        <color theme="1"/>
        <rFont val="Arial"/>
        <family val="2"/>
      </rPr>
      <t xml:space="preserve">Avances o modificaciones en el desarrollo de la convocatoria territorial, Publicación convocatorias internas.
</t>
    </r>
    <r>
      <rPr>
        <b/>
        <sz val="11"/>
        <color rgb="FFC00000"/>
        <rFont val="Arial"/>
        <family val="2"/>
      </rPr>
      <t xml:space="preserve">Controles: (2).
</t>
    </r>
    <r>
      <rPr>
        <b/>
        <sz val="11"/>
        <color theme="1"/>
        <rFont val="Arial"/>
        <family val="2"/>
      </rPr>
      <t>1.Publicar en la página de la CNSC, la apertura de la convocatoria territorial.
2.Verificar el cumplimiento de los requisitos establecidos en la normativa.</t>
    </r>
  </si>
  <si>
    <r>
      <rPr>
        <b/>
        <i/>
        <sz val="11"/>
        <color rgb="FFC00000"/>
        <rFont val="Arial"/>
        <family val="2"/>
      </rPr>
      <t xml:space="preserve">Descripción </t>
    </r>
    <r>
      <rPr>
        <b/>
        <sz val="11"/>
        <color theme="9" tint="-0.249977111117893"/>
        <rFont val="Arial"/>
        <family val="2"/>
      </rPr>
      <t>:</t>
    </r>
    <r>
      <rPr>
        <b/>
        <i/>
        <sz val="11"/>
        <color theme="9" tint="-0.249977111117893"/>
        <rFont val="Arial"/>
        <family val="2"/>
      </rPr>
      <t>El comité de evaluación y desempeño</t>
    </r>
    <r>
      <rPr>
        <b/>
        <sz val="11"/>
        <color theme="1"/>
        <rFont val="Arial"/>
        <family val="2"/>
      </rPr>
      <t xml:space="preserve"> </t>
    </r>
    <r>
      <rPr>
        <b/>
        <sz val="11"/>
        <color theme="3" tint="-0.249977111117893"/>
        <rFont val="Arial"/>
        <family val="2"/>
      </rPr>
      <t xml:space="preserve">verifica </t>
    </r>
    <r>
      <rPr>
        <b/>
        <sz val="11"/>
        <color rgb="FF002060"/>
        <rFont val="Arial"/>
        <family val="2"/>
      </rPr>
      <t xml:space="preserve">trimestralmente , </t>
    </r>
    <r>
      <rPr>
        <b/>
        <sz val="11"/>
        <color theme="1"/>
        <rFont val="Arial"/>
        <family val="2"/>
      </rPr>
      <t xml:space="preserve">la articulación de  los objetivos estratégicos, con los proyectos de inversión y el plan de acción y a su vez verifica la  articulación de los objetivos estratégicos 1 y 2 con el plan de desarrollo municipal.
Objetivos estratégicos: (1.Posicionar la Biblioteca Pública Piloto de Medellín para América Latina como centro vivo de información y pensamiento, 2.Generar ruta de apropiación social del patrimonio y las memorias de los materiales de la Biblioteca Pública Piloto).
</t>
    </r>
    <r>
      <rPr>
        <b/>
        <sz val="11"/>
        <color rgb="FFC00000"/>
        <rFont val="Arial"/>
        <family val="2"/>
      </rPr>
      <t xml:space="preserve">Desviaciones posibles: </t>
    </r>
    <r>
      <rPr>
        <b/>
        <sz val="11"/>
        <color rgb="FF002060"/>
        <rFont val="Arial"/>
        <family val="2"/>
      </rPr>
      <t>En caso de encontrar información faltante,</t>
    </r>
    <r>
      <rPr>
        <b/>
        <sz val="11"/>
        <color theme="5"/>
        <rFont val="Arial"/>
        <family val="2"/>
      </rPr>
      <t xml:space="preserve"> </t>
    </r>
    <r>
      <rPr>
        <b/>
        <sz val="11"/>
        <rFont val="Arial"/>
        <family val="2"/>
      </rPr>
      <t>se</t>
    </r>
    <r>
      <rPr>
        <b/>
        <sz val="11"/>
        <color theme="5"/>
        <rFont val="Arial"/>
        <family val="2"/>
      </rPr>
      <t xml:space="preserve"> </t>
    </r>
    <r>
      <rPr>
        <b/>
        <sz val="11"/>
        <color theme="1"/>
        <rFont val="Arial"/>
        <family val="2"/>
      </rPr>
      <t xml:space="preserve">solicita por correo lo pertinente,  para poder continuar el seguimiento y control del plan estratégico.
</t>
    </r>
    <r>
      <rPr>
        <b/>
        <i/>
        <sz val="11"/>
        <color rgb="FFC00000"/>
        <rFont val="Arial"/>
        <family val="2"/>
      </rPr>
      <t>Evidencia:</t>
    </r>
    <r>
      <rPr>
        <b/>
        <i/>
        <sz val="11"/>
        <color theme="1"/>
        <rFont val="Arial"/>
        <family val="2"/>
      </rPr>
      <t xml:space="preserve"> Actas de comité de evaluación y desempeño, Evaluación físico financiera del plan estratégico, Evaluación física trimestral, Plan de acción, POAI.</t>
    </r>
    <r>
      <rPr>
        <b/>
        <i/>
        <sz val="11"/>
        <color rgb="FFC00000"/>
        <rFont val="Arial"/>
        <family val="2"/>
      </rPr>
      <t xml:space="preserve">
Controles: (2):</t>
    </r>
    <r>
      <rPr>
        <b/>
        <i/>
        <sz val="11"/>
        <color theme="3" tint="-0.249977111117893"/>
        <rFont val="Arial"/>
        <family val="2"/>
      </rPr>
      <t xml:space="preserve"> 
</t>
    </r>
    <r>
      <rPr>
        <b/>
        <i/>
        <sz val="11"/>
        <color theme="1"/>
        <rFont val="Arial"/>
        <family val="2"/>
      </rPr>
      <t xml:space="preserve">1.Articulación de  los objetivos estratégicos, con los proyectos de inversión y el plan de acción.
2.Articulación de los objetivos estratégicos 1 y 2 con el plan de desarrollo municipal.
</t>
    </r>
  </si>
  <si>
    <r>
      <rPr>
        <b/>
        <sz val="12"/>
        <color theme="1"/>
        <rFont val="Arial"/>
        <family val="2"/>
      </rPr>
      <t>Control 1:</t>
    </r>
    <r>
      <rPr>
        <sz val="12"/>
        <color theme="1"/>
        <rFont val="Arial"/>
        <family val="2"/>
      </rPr>
      <t xml:space="preserve"> Seguimiento Plan de acción y POAI,  con corte a junio 30.
Evaluación Físico Financiera.
</t>
    </r>
    <r>
      <rPr>
        <b/>
        <sz val="12"/>
        <color theme="1"/>
        <rFont val="Arial"/>
        <family val="2"/>
      </rPr>
      <t xml:space="preserve">Control 2:
</t>
    </r>
    <r>
      <rPr>
        <sz val="12"/>
        <color theme="1"/>
        <rFont val="Arial"/>
        <family val="2"/>
      </rPr>
      <t xml:space="preserve">Cadena de valor de los dos proyectos del plan de desarrollo.
Plan Plurianual de inversiones.
</t>
    </r>
  </si>
  <si>
    <r>
      <rPr>
        <b/>
        <sz val="11"/>
        <color theme="1"/>
        <rFont val="Arial"/>
        <family val="2"/>
      </rPr>
      <t>Control 1:</t>
    </r>
    <r>
      <rPr>
        <sz val="11"/>
        <color theme="1"/>
        <rFont val="Arial"/>
        <family val="2"/>
      </rPr>
      <t xml:space="preserve">
Criterios de priorización en el protocolo de alianzas.
Indicador de alianzas.
</t>
    </r>
    <r>
      <rPr>
        <b/>
        <sz val="11"/>
        <color theme="1"/>
        <rFont val="Arial"/>
        <family val="2"/>
      </rPr>
      <t xml:space="preserve">Control 2: 
</t>
    </r>
    <r>
      <rPr>
        <sz val="11"/>
        <color theme="1"/>
        <rFont val="Arial"/>
        <family val="2"/>
      </rPr>
      <t>Ficha ampliada de proyectos de gestión.</t>
    </r>
  </si>
  <si>
    <t>Incumplimiento del protocolo de bioseguridad</t>
  </si>
  <si>
    <t>SEGUIMIENTO PRIMER TRIMESTRE
                                                                                                                       Código: F-GE-04
                                                                                                                       Versión: 1</t>
  </si>
  <si>
    <r>
      <t xml:space="preserve">RIESGO INHERENTE
</t>
    </r>
    <r>
      <rPr>
        <b/>
        <sz val="8"/>
        <color rgb="FF002060"/>
        <rFont val="Arial"/>
        <family val="2"/>
      </rPr>
      <t xml:space="preserve">Probabi ImpactoNivelriesgo   </t>
    </r>
  </si>
  <si>
    <r>
      <t xml:space="preserve">RIESGO RESIDUAL
</t>
    </r>
    <r>
      <rPr>
        <b/>
        <sz val="8"/>
        <color theme="1"/>
        <rFont val="Arial"/>
        <family val="2"/>
      </rPr>
      <t xml:space="preserve">ProbabiImpactoNivelriesgo   </t>
    </r>
  </si>
  <si>
    <t xml:space="preserve">*Requerimientos de solicitudes recibidias, diligenciadas y aprobadas en los formatos de adquisicion de bienes y servicios.                                      *Las respectivas actas de asistencia virtual a los diferentes comìtes de contratacion convocados y aprobados                                       *Ordenes de entrega de los bienes solicitados, aprobados y que estaban disponibles.                </t>
  </si>
  <si>
    <t xml:space="preserve">2. Recibir solicitudes de bienes y servicios para iniciar con algunos procesos de adquisicion de bienes y servicios necesarios.              4.Aprobacion de contrato para la activacion de la plataforma de los modulos.   </t>
  </si>
  <si>
    <t xml:space="preserve">*Acta de inventario firmadas a satsifaccion por los responsables de cartera.                                           *Orden de salida y traslados autorizados de bienes.                                         *Memorando de revision de bienes devolutivos por cartera de responsable.                                </t>
  </si>
  <si>
    <t>El cronograma de verificacion de carteras por responsable, se resstablecera y se hara gradualmente una vez se retornen los servicios bibliotecarios presenciales a causa del confinamiento sufrido por el COVID-19.</t>
  </si>
  <si>
    <r>
      <rPr>
        <b/>
        <sz val="9"/>
        <color rgb="FFC00000"/>
        <rFont val="Arial"/>
        <family val="2"/>
      </rPr>
      <t>Descripción</t>
    </r>
    <r>
      <rPr>
        <b/>
        <sz val="9"/>
        <color theme="1"/>
        <rFont val="Arial"/>
        <family val="2"/>
      </rPr>
      <t xml:space="preserve">:El Contratista de apoyo </t>
    </r>
    <r>
      <rPr>
        <sz val="9"/>
        <color theme="1"/>
        <rFont val="Arial"/>
        <family val="2"/>
      </rPr>
      <t>del SG-SST</t>
    </r>
    <r>
      <rPr>
        <b/>
        <sz val="9"/>
        <color theme="1"/>
        <rFont val="Arial"/>
        <family val="2"/>
      </rPr>
      <t>, verifica quincenalmente</t>
    </r>
    <r>
      <rPr>
        <sz val="9"/>
        <color theme="1"/>
        <rFont val="Arial"/>
        <family val="2"/>
      </rPr>
      <t xml:space="preserve"> el cumplimiento del protocolo de bioseguridad cotejando el cumplimiento de los registros de las planillas de ingreso y egreso y la entrega oportuna de los elementos de protección por parte de la entidad y a los fucionarios y contratistas , asimismo realiza seguimiento a la encuesta de síntomas y define el personal vulnerable que no es apto para asistir presencialmente a la entidad. Para garantizar  la aplicación del protocolo, realiza formación y refuerza capacitación  en el diligenciamiento de planillas, imágenes, dotación de elementos en baños y espacios de la BPP y generaliddades en el cumplimiento del  protocolo.
El comité de COPASST, en el</t>
    </r>
    <r>
      <rPr>
        <b/>
        <sz val="9"/>
        <color theme="1"/>
        <rFont val="Arial"/>
        <family val="2"/>
      </rPr>
      <t xml:space="preserve"> </t>
    </r>
    <r>
      <rPr>
        <sz val="9"/>
        <color theme="1"/>
        <rFont val="Arial"/>
        <family val="2"/>
      </rPr>
      <t xml:space="preserve">cumplimientoo de los objetivos propuestos, verifica el diligencimaiento de planillas, asepxia y desinfección de manos y de áreas locativas, entrega de elementos de protección personal e insumos para desinfección y compara su cumplimiento con lo establecido en el protocolo de bioseguridad.
</t>
    </r>
    <r>
      <rPr>
        <b/>
        <sz val="9"/>
        <color rgb="FFC00000"/>
        <rFont val="Arial"/>
        <family val="2"/>
      </rPr>
      <t>Desviaciones</t>
    </r>
    <r>
      <rPr>
        <b/>
        <sz val="9"/>
        <rFont val="Arial"/>
        <family val="2"/>
      </rPr>
      <t>:</t>
    </r>
    <r>
      <rPr>
        <sz val="9"/>
        <rFont val="Arial"/>
        <family val="2"/>
      </rPr>
      <t>Si se presenta incumplimiento del protocolo por parte del personal  se realiza llamados de atención, procesos disciplinario, finalización del contrato dado el caso. De tener incumplimiento por parte de la entidad, se puede incurrir en multas, sanciones, y cierre en la sede central y/o filiales.</t>
    </r>
    <r>
      <rPr>
        <sz val="9"/>
        <color theme="1"/>
        <rFont val="Arial"/>
        <family val="2"/>
      </rPr>
      <t xml:space="preserve">
</t>
    </r>
    <r>
      <rPr>
        <b/>
        <sz val="9"/>
        <color rgb="FFC00000"/>
        <rFont val="Arial"/>
        <family val="2"/>
      </rPr>
      <t xml:space="preserve">Evidencias: </t>
    </r>
    <r>
      <rPr>
        <sz val="9"/>
        <color theme="1"/>
        <rFont val="Arial"/>
        <family val="2"/>
      </rPr>
      <t xml:space="preserve"> Formato entrega de elementos de protección personal,  Formato toma de temperatura al ingreso y salida de las instalaciones, Formato registro de capacitación contingencia Covid 19, Formato registro ingreso de contratistas o personal de apoyo, actas de reunión con equipo de la entidad.
</t>
    </r>
    <r>
      <rPr>
        <b/>
        <sz val="9"/>
        <color rgb="FFC00000"/>
        <rFont val="Arial"/>
        <family val="2"/>
      </rPr>
      <t xml:space="preserve">Controles:
</t>
    </r>
    <r>
      <rPr>
        <b/>
        <sz val="9"/>
        <color theme="1"/>
        <rFont val="Arial"/>
        <family val="2"/>
      </rPr>
      <t xml:space="preserve">1. Validar, </t>
    </r>
    <r>
      <rPr>
        <sz val="9"/>
        <color theme="1"/>
        <rFont val="Arial"/>
        <family val="2"/>
      </rPr>
      <t xml:space="preserve">el registro de entega de elementos de protección, insumos, asepxia y desinfección Vs Solicitud de elementos de protección, insumos, asepxia y desinfeción. 
</t>
    </r>
    <r>
      <rPr>
        <b/>
        <sz val="9"/>
        <color theme="1"/>
        <rFont val="Arial"/>
        <family val="2"/>
      </rPr>
      <t>2. Verificar</t>
    </r>
    <r>
      <rPr>
        <sz val="9"/>
        <color theme="1"/>
        <rFont val="Arial"/>
        <family val="2"/>
      </rPr>
      <t xml:space="preserve">, el diligenciamiento de planillas en apoyo al protocolo de bioseguridad  Vs formación y capacitación realizada.
</t>
    </r>
    <r>
      <rPr>
        <b/>
        <sz val="9"/>
        <color theme="1"/>
        <rFont val="Arial"/>
        <family val="2"/>
      </rPr>
      <t xml:space="preserve">3. Revisar, </t>
    </r>
    <r>
      <rPr>
        <sz val="9"/>
        <color theme="1"/>
        <rFont val="Arial"/>
        <family val="2"/>
      </rPr>
      <t xml:space="preserve">el diligenciamiento de la encuesta de síntomas Vs lineamientos y circulares establecidas por la entidad. (Protocolo de bioseguridad).
</t>
    </r>
  </si>
  <si>
    <t>Cumplimiento
% de avance
 (33,33%)</t>
  </si>
  <si>
    <t>SEGUIMIENTO RIESGO SG-SST  COVID 19
VIGENCIA ABRIL A DICIEMBRE 2020</t>
  </si>
  <si>
    <r>
      <rPr>
        <b/>
        <sz val="9"/>
        <color rgb="FFC00000"/>
        <rFont val="Arial"/>
        <family val="2"/>
      </rPr>
      <t>Descripción:</t>
    </r>
    <r>
      <rPr>
        <sz val="9"/>
        <color theme="1"/>
        <rFont val="Arial"/>
        <family val="2"/>
      </rPr>
      <t xml:space="preserve">Los funcionarios de la entidad descargan  </t>
    </r>
    <r>
      <rPr>
        <b/>
        <sz val="9"/>
        <color rgb="FFFF0000"/>
        <rFont val="Arial"/>
        <family val="2"/>
      </rPr>
      <t>anualmente o cuando  requiera</t>
    </r>
    <r>
      <rPr>
        <sz val="9"/>
        <color theme="1"/>
        <rFont val="Arial"/>
        <family val="2"/>
      </rPr>
      <t xml:space="preserve"> del sitio web el formato del proceso   para la solicitud de bienes y servicios,  con el propósito de  establecer las necesidades  y entrega al jefe inmediato para su aprobación de acuerdo al  presupuesto aprobado. 
</t>
    </r>
    <r>
      <rPr>
        <b/>
        <sz val="9"/>
        <color rgb="FF002060"/>
        <rFont val="Arial"/>
        <family val="2"/>
      </rPr>
      <t>El auxiliar administrativo de gestión de recursos físicos</t>
    </r>
    <r>
      <rPr>
        <sz val="9"/>
        <color rgb="FFC00000"/>
        <rFont val="Arial"/>
        <family val="2"/>
      </rPr>
      <t>,</t>
    </r>
    <r>
      <rPr>
        <b/>
        <sz val="9"/>
        <color rgb="FFC00000"/>
        <rFont val="Arial"/>
        <family val="2"/>
      </rPr>
      <t xml:space="preserve"> </t>
    </r>
    <r>
      <rPr>
        <sz val="9"/>
        <rFont val="Arial"/>
        <family val="2"/>
      </rPr>
      <t>asiste</t>
    </r>
    <r>
      <rPr>
        <b/>
        <sz val="9"/>
        <color rgb="FF00B050"/>
        <rFont val="Arial"/>
        <family val="2"/>
      </rPr>
      <t xml:space="preserve"> mensualmente  al comitéde seguimiento a la contratación</t>
    </r>
    <r>
      <rPr>
        <sz val="9"/>
        <color theme="1"/>
        <rFont val="Arial"/>
        <family val="2"/>
      </rPr>
      <t xml:space="preserve"> </t>
    </r>
    <r>
      <rPr>
        <b/>
        <i/>
        <sz val="9"/>
        <color theme="9" tint="-0.249977111117893"/>
        <rFont val="Arial"/>
        <family val="2"/>
      </rPr>
      <t xml:space="preserve"> y verifica  las necesidades  de bienes y servicios con relación al plan de</t>
    </r>
    <r>
      <rPr>
        <b/>
        <sz val="9"/>
        <color theme="9" tint="-0.249977111117893"/>
        <rFont val="Arial"/>
        <family val="2"/>
      </rPr>
      <t xml:space="preserve"> adquisiciones,</t>
    </r>
    <r>
      <rPr>
        <sz val="9"/>
        <color theme="1"/>
        <rFont val="Arial"/>
        <family val="2"/>
      </rPr>
      <t xml:space="preserve"> con el proposito de entregar oportunamente lo requerido.
Una vez aprobada las necesidades, se  r</t>
    </r>
    <r>
      <rPr>
        <b/>
        <sz val="9"/>
        <color rgb="FFFF0000"/>
        <rFont val="Arial"/>
        <family val="2"/>
      </rPr>
      <t xml:space="preserve">ealiza  la entrega  a las dependencias y periódicamente se hace un registro detallado, </t>
    </r>
    <r>
      <rPr>
        <sz val="9"/>
        <color theme="1"/>
        <rFont val="Arial"/>
        <family val="2"/>
      </rPr>
      <t xml:space="preserve"> con el propósito de tener  la informacion al dia para el funcionamiento de inventarios y su actualización en tiempo real.
</t>
    </r>
    <r>
      <rPr>
        <b/>
        <i/>
        <sz val="9"/>
        <color rgb="FFC00000"/>
        <rFont val="Arial"/>
        <family val="2"/>
      </rPr>
      <t>Posibles desviaciones</t>
    </r>
    <r>
      <rPr>
        <sz val="9"/>
        <rFont val="Arial"/>
        <family val="2"/>
      </rPr>
      <t>:En caso de no entregar oportunamente los bienes y servicios requeridos por las dependencias se hace el análisis por el incumplimiento de la entrega y se toma la acción respectiva.</t>
    </r>
    <r>
      <rPr>
        <b/>
        <i/>
        <sz val="9"/>
        <color rgb="FF00B050"/>
        <rFont val="Arial"/>
        <family val="2"/>
      </rPr>
      <t xml:space="preserve">
</t>
    </r>
    <r>
      <rPr>
        <b/>
        <i/>
        <sz val="9"/>
        <color rgb="FFC00000"/>
        <rFont val="Arial"/>
        <family val="2"/>
      </rPr>
      <t>Evidencias trimestral</t>
    </r>
    <r>
      <rPr>
        <b/>
        <i/>
        <sz val="9"/>
        <color rgb="FF002060"/>
        <rFont val="Arial"/>
        <family val="2"/>
      </rPr>
      <t xml:space="preserve">: </t>
    </r>
    <r>
      <rPr>
        <sz val="9"/>
        <rFont val="Arial"/>
        <family val="2"/>
      </rPr>
      <t xml:space="preserve">Plan anual de adquisiciones, formato adquisición bienes y servicios, acta de entrega u orden de salida, acta de comité de contratación del periodo correspondiente Vs bienes adquiridos.
</t>
    </r>
    <r>
      <rPr>
        <b/>
        <sz val="9"/>
        <color rgb="FFC00000"/>
        <rFont val="Arial"/>
        <family val="2"/>
      </rPr>
      <t xml:space="preserve">Controles: (3)
</t>
    </r>
    <r>
      <rPr>
        <b/>
        <sz val="9"/>
        <color theme="1"/>
        <rFont val="Arial"/>
        <family val="2"/>
      </rPr>
      <t>1Verificar que los funcionarios  diligencien oportunamente el formato para la solicitud de bienes y servicios.
2.Asistir alcomité de contratación, para verificar las necesidades de bienes y servicios  con relación al plan anual de adquisiciones.
3.Diligenciar las órdenes  de entrega de bienes y servicios adquiridos.
4.Apoyar el diligenciamiento del acta del comité de contratación.</t>
    </r>
    <r>
      <rPr>
        <b/>
        <i/>
        <sz val="9"/>
        <color rgb="FF0070C0"/>
        <rFont val="Arial"/>
        <family val="2"/>
      </rPr>
      <t xml:space="preserve">
</t>
    </r>
  </si>
  <si>
    <r>
      <rPr>
        <b/>
        <i/>
        <sz val="9"/>
        <color rgb="FF002060"/>
        <rFont val="Arial"/>
        <family val="2"/>
      </rPr>
      <t>RECURSOSO FÍSICOS: "Inoportunidad en la adquisición de los bienes y servicios requeridos por la entidad".</t>
    </r>
    <r>
      <rPr>
        <b/>
        <sz val="9"/>
        <color rgb="FFC00000"/>
        <rFont val="Arial"/>
        <family val="2"/>
      </rPr>
      <t xml:space="preserve">
Descripción:</t>
    </r>
    <r>
      <rPr>
        <sz val="9"/>
        <color theme="1"/>
        <rFont val="Arial"/>
        <family val="2"/>
      </rPr>
      <t xml:space="preserve">Los funcionarios de la entidad descargan  </t>
    </r>
    <r>
      <rPr>
        <b/>
        <sz val="9"/>
        <color rgb="FFFF0000"/>
        <rFont val="Arial"/>
        <family val="2"/>
      </rPr>
      <t>anualmente o cuando  requiera</t>
    </r>
    <r>
      <rPr>
        <sz val="9"/>
        <color theme="1"/>
        <rFont val="Arial"/>
        <family val="2"/>
      </rPr>
      <t xml:space="preserve"> del sitio web el formato del proceso   para la solicitud de bienes y servicios,  con el propósito de  establecer las necesidades  y entrega al jefe inmediato para su aprobación de acuerdo al  presupuesto aprobado. 
</t>
    </r>
    <r>
      <rPr>
        <b/>
        <sz val="9"/>
        <color rgb="FF002060"/>
        <rFont val="Arial"/>
        <family val="2"/>
      </rPr>
      <t>El auxiliar administrativo de gestión de recursos físicos</t>
    </r>
    <r>
      <rPr>
        <sz val="9"/>
        <color rgb="FFC00000"/>
        <rFont val="Arial"/>
        <family val="2"/>
      </rPr>
      <t>,</t>
    </r>
    <r>
      <rPr>
        <b/>
        <sz val="9"/>
        <color rgb="FFC00000"/>
        <rFont val="Arial"/>
        <family val="2"/>
      </rPr>
      <t xml:space="preserve"> </t>
    </r>
    <r>
      <rPr>
        <sz val="9"/>
        <rFont val="Arial"/>
        <family val="2"/>
      </rPr>
      <t>asiste</t>
    </r>
    <r>
      <rPr>
        <b/>
        <sz val="9"/>
        <color rgb="FF00B050"/>
        <rFont val="Arial"/>
        <family val="2"/>
      </rPr>
      <t xml:space="preserve"> mensualmente  al comitéde seguimiento a la contratación</t>
    </r>
    <r>
      <rPr>
        <sz val="9"/>
        <color theme="1"/>
        <rFont val="Arial"/>
        <family val="2"/>
      </rPr>
      <t xml:space="preserve"> </t>
    </r>
    <r>
      <rPr>
        <b/>
        <i/>
        <sz val="9"/>
        <color theme="9" tint="-0.249977111117893"/>
        <rFont val="Arial"/>
        <family val="2"/>
      </rPr>
      <t xml:space="preserve"> y verifica  las necesidades  de bienes y servicios con relación al plan de</t>
    </r>
    <r>
      <rPr>
        <b/>
        <sz val="9"/>
        <color theme="9" tint="-0.249977111117893"/>
        <rFont val="Arial"/>
        <family val="2"/>
      </rPr>
      <t xml:space="preserve"> adquisiciones,</t>
    </r>
    <r>
      <rPr>
        <sz val="9"/>
        <color theme="1"/>
        <rFont val="Arial"/>
        <family val="2"/>
      </rPr>
      <t xml:space="preserve"> con el proposito de entregar oportunamente lo requerido.
Una vez aprobada las necesidades, se  r</t>
    </r>
    <r>
      <rPr>
        <b/>
        <sz val="9"/>
        <color rgb="FFFF0000"/>
        <rFont val="Arial"/>
        <family val="2"/>
      </rPr>
      <t xml:space="preserve">ealiza  la entrega  a las dependencias y periódicamente se hace un registro detallado, </t>
    </r>
    <r>
      <rPr>
        <sz val="9"/>
        <color theme="1"/>
        <rFont val="Arial"/>
        <family val="2"/>
      </rPr>
      <t xml:space="preserve"> con el propósito de tener  la informacion al dia para el funcionamiento de inventarios y su actualización en tiempo real.
</t>
    </r>
    <r>
      <rPr>
        <b/>
        <i/>
        <sz val="9"/>
        <color rgb="FFC00000"/>
        <rFont val="Arial"/>
        <family val="2"/>
      </rPr>
      <t>Posibles desviaciones</t>
    </r>
    <r>
      <rPr>
        <sz val="9"/>
        <rFont val="Arial"/>
        <family val="2"/>
      </rPr>
      <t>:En caso de no entregar oportunamente los bienes y servicios requeridos por las dependencias se hace el análisis por el incumplimiento de la entrega y se toma la acción respectiva.</t>
    </r>
    <r>
      <rPr>
        <b/>
        <i/>
        <sz val="9"/>
        <color rgb="FF00B050"/>
        <rFont val="Arial"/>
        <family val="2"/>
      </rPr>
      <t xml:space="preserve">
</t>
    </r>
    <r>
      <rPr>
        <b/>
        <i/>
        <sz val="9"/>
        <color rgb="FFC00000"/>
        <rFont val="Arial"/>
        <family val="2"/>
      </rPr>
      <t>Evidencias trimestral</t>
    </r>
    <r>
      <rPr>
        <b/>
        <i/>
        <sz val="9"/>
        <color rgb="FF002060"/>
        <rFont val="Arial"/>
        <family val="2"/>
      </rPr>
      <t xml:space="preserve">: </t>
    </r>
    <r>
      <rPr>
        <b/>
        <sz val="9"/>
        <rFont val="Arial"/>
        <family val="2"/>
      </rPr>
      <t>Plan anual de adquisiciones, formato adquisición bienes y servicios, acta de entrega u orden de salida, acta de comité de contratación del periodo correspondiente Vs bienes adquiridos.</t>
    </r>
    <r>
      <rPr>
        <sz val="9"/>
        <rFont val="Arial"/>
        <family val="2"/>
      </rPr>
      <t xml:space="preserve">
</t>
    </r>
    <r>
      <rPr>
        <b/>
        <sz val="9"/>
        <color rgb="FFC00000"/>
        <rFont val="Arial"/>
        <family val="2"/>
      </rPr>
      <t xml:space="preserve">Controles: (3)
</t>
    </r>
    <r>
      <rPr>
        <b/>
        <sz val="9"/>
        <color theme="1"/>
        <rFont val="Arial"/>
        <family val="2"/>
      </rPr>
      <t>1Verificar que los funcionarios  diligencien oportunamente el formato para la solicitud de bienes y servicios.
2.Diligenciar las órdenes  de entrega de bienes y servicios adquiridos de acuredo con las solicitudes realizadas.
3.Apoyar el diligenciamiento del acta del comité de contratación y cotejar las adquisicones del periodo.</t>
    </r>
    <r>
      <rPr>
        <b/>
        <i/>
        <sz val="9"/>
        <color rgb="FF0070C0"/>
        <rFont val="Arial"/>
        <family val="2"/>
      </rPr>
      <t xml:space="preserve">
</t>
    </r>
  </si>
  <si>
    <r>
      <rPr>
        <b/>
        <i/>
        <sz val="10"/>
        <color rgb="FF002060"/>
        <rFont val="Arial"/>
        <family val="2"/>
      </rPr>
      <t>RECURSOS FÍSICOS:"Inoportunidad en la actualización de  inventarios de los bienes devolutivos asignados a los  responsables de los procesos".</t>
    </r>
    <r>
      <rPr>
        <b/>
        <sz val="10"/>
        <color rgb="FFC00000"/>
        <rFont val="Arial"/>
        <family val="2"/>
      </rPr>
      <t xml:space="preserve">
Descripción</t>
    </r>
    <r>
      <rPr>
        <b/>
        <sz val="10"/>
        <color theme="4"/>
        <rFont val="Arial"/>
        <family val="2"/>
      </rPr>
      <t>:</t>
    </r>
    <r>
      <rPr>
        <b/>
        <i/>
        <sz val="10"/>
        <color theme="4"/>
        <rFont val="Arial"/>
        <family val="2"/>
      </rPr>
      <t>El auxiliar administrativo de recursos físicos</t>
    </r>
    <r>
      <rPr>
        <b/>
        <i/>
        <sz val="10"/>
        <color rgb="FFFF0000"/>
        <rFont val="Arial"/>
        <family val="2"/>
      </rPr>
      <t xml:space="preserve"> </t>
    </r>
    <r>
      <rPr>
        <b/>
        <i/>
        <sz val="10"/>
        <color rgb="FFFF3300"/>
        <rFont val="Arial"/>
        <family val="2"/>
      </rPr>
      <t>verifica</t>
    </r>
    <r>
      <rPr>
        <sz val="10"/>
        <color rgb="FFFF0000"/>
        <rFont val="Arial"/>
        <family val="2"/>
      </rPr>
      <t xml:space="preserve"> </t>
    </r>
    <r>
      <rPr>
        <b/>
        <i/>
        <sz val="10"/>
        <color rgb="FF00B050"/>
        <rFont val="Arial"/>
        <family val="2"/>
      </rPr>
      <t>trimestralmente</t>
    </r>
    <r>
      <rPr>
        <sz val="10"/>
        <rFont val="Arial"/>
        <family val="2"/>
      </rPr>
      <t xml:space="preserve">  las actas de inventario</t>
    </r>
    <r>
      <rPr>
        <b/>
        <i/>
        <sz val="10"/>
        <color rgb="FFFF0000"/>
        <rFont val="Arial"/>
        <family val="2"/>
      </rPr>
      <t xml:space="preserve"> </t>
    </r>
    <r>
      <rPr>
        <b/>
        <i/>
        <sz val="10"/>
        <color rgb="FFFF3300"/>
        <rFont val="Arial"/>
        <family val="2"/>
      </rPr>
      <t>contra el cumplimiento de las  politicas  de operación del manual de inventarios</t>
    </r>
    <r>
      <rPr>
        <b/>
        <i/>
        <sz val="10"/>
        <color rgb="FFFF0000"/>
        <rFont val="Arial"/>
        <family val="2"/>
      </rPr>
      <t>,</t>
    </r>
    <r>
      <rPr>
        <sz val="10"/>
        <color rgb="FFFF0000"/>
        <rFont val="Arial"/>
        <family val="2"/>
      </rPr>
      <t xml:space="preserve"> </t>
    </r>
    <r>
      <rPr>
        <b/>
        <i/>
        <sz val="10"/>
        <color rgb="FF00B050"/>
        <rFont val="Arial"/>
        <family val="2"/>
      </rPr>
      <t>de igual forma semestralmente,</t>
    </r>
    <r>
      <rPr>
        <sz val="10"/>
        <color rgb="FFFF0000"/>
        <rFont val="Arial"/>
        <family val="2"/>
      </rPr>
      <t xml:space="preserve"> </t>
    </r>
    <r>
      <rPr>
        <b/>
        <i/>
        <sz val="10"/>
        <color rgb="FF005A9E"/>
        <rFont val="Arial"/>
        <family val="2"/>
      </rPr>
      <t xml:space="preserve"> realiza la verificación y confrontación fisica de</t>
    </r>
    <r>
      <rPr>
        <sz val="10"/>
        <rFont val="Arial"/>
        <family val="2"/>
      </rPr>
      <t xml:space="preserve"> los bienes devolutivos con el responsable de la cartera, y se procede a levantar un acta que sera firmada a satisfaccion por ambas partes, con el compromiso de reportar alguna anomalia o traslado de los bienes devolutivos asignados a su responsabilidad.</t>
    </r>
    <r>
      <rPr>
        <sz val="10"/>
        <color rgb="FFFF0000"/>
        <rFont val="Arial"/>
        <family val="2"/>
      </rPr>
      <t xml:space="preserve">
</t>
    </r>
    <r>
      <rPr>
        <sz val="10"/>
        <color theme="1"/>
        <rFont val="Arial"/>
        <family val="2"/>
      </rPr>
      <t>Cada vez que se adquieran</t>
    </r>
    <r>
      <rPr>
        <b/>
        <i/>
        <sz val="10"/>
        <color rgb="FF00B050"/>
        <rFont val="Arial"/>
        <family val="2"/>
      </rPr>
      <t xml:space="preserve"> </t>
    </r>
    <r>
      <rPr>
        <sz val="10"/>
        <rFont val="Arial"/>
        <family val="2"/>
      </rPr>
      <t xml:space="preserve">bienes, </t>
    </r>
    <r>
      <rPr>
        <b/>
        <i/>
        <sz val="10"/>
        <color rgb="FF002060"/>
        <rFont val="Arial"/>
        <family val="2"/>
      </rPr>
      <t>el auxiliar administrativo de recursos físicos,</t>
    </r>
    <r>
      <rPr>
        <b/>
        <sz val="10"/>
        <color rgb="FFFF0000"/>
        <rFont val="Arial"/>
        <family val="2"/>
      </rPr>
      <t xml:space="preserve"> </t>
    </r>
    <r>
      <rPr>
        <b/>
        <sz val="10"/>
        <color rgb="FF00B0F0"/>
        <rFont val="Arial"/>
        <family val="2"/>
      </rPr>
      <t xml:space="preserve">realiza un acta de entrega </t>
    </r>
    <r>
      <rPr>
        <sz val="10"/>
        <rFont val="Arial"/>
        <family val="2"/>
      </rPr>
      <t>a la dependencia y  entrega el bien al responsable para las diferentes actividades o labores a desarrolar, que seran cargados a su cartera de inventario.</t>
    </r>
    <r>
      <rPr>
        <sz val="10"/>
        <color rgb="FFFF0000"/>
        <rFont val="Arial"/>
        <family val="2"/>
      </rPr>
      <t xml:space="preserve">
</t>
    </r>
    <r>
      <rPr>
        <b/>
        <sz val="10"/>
        <color rgb="FFC00000"/>
        <rFont val="Arial"/>
        <family val="2"/>
      </rPr>
      <t>Posibles Desviaciones:</t>
    </r>
    <r>
      <rPr>
        <b/>
        <i/>
        <sz val="10"/>
        <color theme="3"/>
        <rFont val="Arial"/>
        <family val="2"/>
      </rPr>
      <t>En caso de retirar un bien de la institución</t>
    </r>
    <r>
      <rPr>
        <sz val="10"/>
        <color rgb="FFFF0000"/>
        <rFont val="Arial"/>
        <family val="2"/>
      </rPr>
      <t xml:space="preserve">, </t>
    </r>
    <r>
      <rPr>
        <sz val="10"/>
        <rFont val="Arial"/>
        <family val="2"/>
      </rPr>
      <t xml:space="preserve"> para traslado, arreglo, reparacion, o donación,</t>
    </r>
    <r>
      <rPr>
        <sz val="10"/>
        <color rgb="FFFF0000"/>
        <rFont val="Arial"/>
        <family val="2"/>
      </rPr>
      <t xml:space="preserve">  </t>
    </r>
    <r>
      <rPr>
        <b/>
        <i/>
        <sz val="10"/>
        <color theme="9" tint="-0.249977111117893"/>
        <rFont val="Arial"/>
        <family val="2"/>
      </rPr>
      <t>se diligencia y detalla una orden de salida o el acta de movimiento de bienes.</t>
    </r>
    <r>
      <rPr>
        <sz val="10"/>
        <color rgb="FFFF0000"/>
        <rFont val="Arial"/>
        <family val="2"/>
      </rPr>
      <t xml:space="preserve">
</t>
    </r>
    <r>
      <rPr>
        <b/>
        <i/>
        <sz val="10"/>
        <color rgb="FF00CC00"/>
        <rFont val="Arial"/>
        <family val="2"/>
      </rPr>
      <t>Semestralmente</t>
    </r>
    <r>
      <rPr>
        <b/>
        <i/>
        <sz val="10"/>
        <color rgb="FF0070C0"/>
        <rFont val="Arial"/>
        <family val="2"/>
      </rPr>
      <t xml:space="preserve"> el auxiliar administrativo de recursos físicos</t>
    </r>
    <r>
      <rPr>
        <b/>
        <i/>
        <sz val="10"/>
        <color theme="1"/>
        <rFont val="Arial"/>
        <family val="2"/>
      </rPr>
      <t xml:space="preserve"> </t>
    </r>
    <r>
      <rPr>
        <sz val="10"/>
        <color theme="1"/>
        <rFont val="Arial"/>
        <family val="2"/>
      </rPr>
      <t>entrega a los responsables, el listado de cartera por inventario , para que cada responsable  haga verficacion de los bienes asignados a su cartera para mayor custodia y responsbailidad.</t>
    </r>
    <r>
      <rPr>
        <b/>
        <sz val="10"/>
        <color rgb="FFFF0000"/>
        <rFont val="Arial"/>
        <family val="2"/>
      </rPr>
      <t xml:space="preserve">
</t>
    </r>
    <r>
      <rPr>
        <b/>
        <sz val="10"/>
        <color rgb="FFC00000"/>
        <rFont val="Arial"/>
        <family val="2"/>
      </rPr>
      <t>Evidencias:</t>
    </r>
    <r>
      <rPr>
        <b/>
        <i/>
        <sz val="10"/>
        <color rgb="FF002060"/>
        <rFont val="Arial"/>
        <family val="2"/>
      </rPr>
      <t xml:space="preserve">  </t>
    </r>
    <r>
      <rPr>
        <b/>
        <sz val="10"/>
        <color theme="1"/>
        <rFont val="Arial"/>
        <family val="2"/>
      </rPr>
      <t xml:space="preserve">Listado de cartera por inventario,  actas de inventarios, actas de entrega, ordenes de salida, Vales de traslado de bienes.
</t>
    </r>
    <r>
      <rPr>
        <b/>
        <sz val="10"/>
        <color rgb="FFC00000"/>
        <rFont val="Arial"/>
        <family val="2"/>
      </rPr>
      <t xml:space="preserve">Controles:
</t>
    </r>
    <r>
      <rPr>
        <b/>
        <sz val="10"/>
        <color theme="1"/>
        <rFont val="Arial"/>
        <family val="2"/>
      </rPr>
      <t xml:space="preserve">1.Actas de  inventario Vs Aplicación  de políticas de operación del manual.
2.Inventario físico de bienes Vs Acta de verificación.
3.Entrega de bienes solicitados Vs  actualización cartera de inventario.  </t>
    </r>
    <r>
      <rPr>
        <b/>
        <i/>
        <sz val="10"/>
        <color rgb="FF002060"/>
        <rFont val="Arial"/>
        <family val="2"/>
      </rPr>
      <t xml:space="preserve">
</t>
    </r>
  </si>
  <si>
    <t>1. Seguimiento al Planeador Mensual  diligenciado  en el plan de contingencia  covid-19 y programador de cátedras.
Registro estadístico. (Seguimiento indicadores.
2. Evaluación semestral de talleres.  
3. Análisis de Encuestas en registro estadístico</t>
  </si>
  <si>
    <r>
      <rPr>
        <b/>
        <sz val="10"/>
        <color rgb="FFC00000"/>
        <rFont val="Arial"/>
        <family val="2"/>
      </rPr>
      <t>Descripción:</t>
    </r>
    <r>
      <rPr>
        <b/>
        <sz val="10"/>
        <color theme="1"/>
        <rFont val="Arial"/>
        <family val="2"/>
      </rPr>
      <t xml:space="preserve"> </t>
    </r>
    <r>
      <rPr>
        <b/>
        <sz val="10"/>
        <color rgb="FF002060"/>
        <rFont val="Arial"/>
        <family val="2"/>
      </rPr>
      <t>El profesional universitario lider del proceso,</t>
    </r>
    <r>
      <rPr>
        <b/>
        <sz val="10"/>
        <color rgb="FF00FF00"/>
        <rFont val="Arial"/>
        <family val="2"/>
      </rPr>
      <t xml:space="preserve"> verifica mensualmente</t>
    </r>
    <r>
      <rPr>
        <sz val="10"/>
        <color theme="1"/>
        <rFont val="Arial"/>
        <family val="2"/>
      </rPr>
      <t xml:space="preserve"> el cronograma de oferta institucional frente al cumplimiento de las ofertas estructuradas en el plan anual de trabajo, a través de planeadores mensuales, registro estadístico y banco de evidencias con el propósito de garantizar el cumplimiento del plan institucional de gestión de contenidos para la ciudadanía.
Asimismo, </t>
    </r>
    <r>
      <rPr>
        <b/>
        <sz val="10"/>
        <color rgb="FFC00000"/>
        <rFont val="Arial"/>
        <family val="2"/>
      </rPr>
      <t>los talleristas realizan evaluaciones semestrales</t>
    </r>
    <r>
      <rPr>
        <sz val="10"/>
        <color theme="1"/>
        <rFont val="Arial"/>
        <family val="2"/>
      </rPr>
      <t xml:space="preserve"> del cumplimientoo de los objetivos propuestos en el plan anual de trabajo y </t>
    </r>
    <r>
      <rPr>
        <b/>
        <i/>
        <sz val="10"/>
        <color rgb="FF005A9E"/>
        <rFont val="Arial"/>
        <family val="2"/>
      </rPr>
      <t>el equipo de trabajo  revisa los resultados de las encuestas realizadas  para validar la pertinencia de los talleres ofertados.</t>
    </r>
    <r>
      <rPr>
        <sz val="10"/>
        <color theme="1"/>
        <rFont val="Arial"/>
        <family val="2"/>
      </rPr>
      <t xml:space="preserve">
</t>
    </r>
    <r>
      <rPr>
        <b/>
        <i/>
        <sz val="10"/>
        <color rgb="FFC00000"/>
        <rFont val="Arial"/>
        <family val="2"/>
      </rPr>
      <t xml:space="preserve">Desviación: </t>
    </r>
    <r>
      <rPr>
        <sz val="10"/>
        <color theme="1"/>
        <rFont val="Arial"/>
        <family val="2"/>
      </rPr>
      <t xml:space="preserve">Si se presenta incumplimiento del plan institucional de gestión de contenidos se realizarán los ajustes pertinentes establecidos en los planes de trabajo y en los convenios y/o alianzas interinstitucionales.
</t>
    </r>
    <r>
      <rPr>
        <b/>
        <sz val="10"/>
        <color rgb="FFC00000"/>
        <rFont val="Arial"/>
        <family val="2"/>
      </rPr>
      <t>Evidencias:</t>
    </r>
    <r>
      <rPr>
        <sz val="10"/>
        <color theme="1"/>
        <rFont val="Arial"/>
        <family val="2"/>
      </rPr>
      <t xml:space="preserve"> Planeador mensual, registro estadístico, análisis de encuestas, los convenios establecidos y el plan anual de trabajo.
</t>
    </r>
    <r>
      <rPr>
        <b/>
        <sz val="10"/>
        <color rgb="FFC00000"/>
        <rFont val="Arial"/>
        <family val="2"/>
      </rPr>
      <t xml:space="preserve">CONTROLES: (3)
</t>
    </r>
    <r>
      <rPr>
        <b/>
        <sz val="10"/>
        <color theme="1"/>
        <rFont val="Arial"/>
        <family val="2"/>
      </rPr>
      <t xml:space="preserve">1. Verificar cumplimiento de la oferta institucional Vs Cronograma anual.
2. Los talleristas verifican semestralmente el cumplimiento de los objetivos propuestos en el plan anual.
3. Análisis de encuesta realizada con el seguimiento de indicadores.
</t>
    </r>
  </si>
  <si>
    <r>
      <rPr>
        <b/>
        <sz val="9"/>
        <color rgb="FFC00000"/>
        <rFont val="Arial"/>
        <family val="2"/>
      </rPr>
      <t>Descripción</t>
    </r>
    <r>
      <rPr>
        <b/>
        <sz val="9"/>
        <color theme="1"/>
        <rFont val="Arial"/>
        <family val="2"/>
      </rPr>
      <t>:</t>
    </r>
    <r>
      <rPr>
        <b/>
        <sz val="9"/>
        <color rgb="FF002060"/>
        <rFont val="Arial"/>
        <family val="2"/>
      </rPr>
      <t xml:space="preserve">El Contratista de apoyo del SG-SST, </t>
    </r>
    <r>
      <rPr>
        <b/>
        <sz val="9"/>
        <color rgb="FF00B050"/>
        <rFont val="Arial"/>
        <family val="2"/>
      </rPr>
      <t>verifica quincenalmente</t>
    </r>
    <r>
      <rPr>
        <sz val="9"/>
        <color theme="1"/>
        <rFont val="Arial"/>
        <family val="2"/>
      </rPr>
      <t xml:space="preserve"> el cumplimiento del protocolo de bioseguridad</t>
    </r>
    <r>
      <rPr>
        <b/>
        <i/>
        <sz val="9"/>
        <color rgb="FFFF3300"/>
        <rFont val="Arial"/>
        <family val="2"/>
      </rPr>
      <t xml:space="preserve"> cotejando el cumplimiento de los registros de las planillas </t>
    </r>
    <r>
      <rPr>
        <sz val="9"/>
        <color theme="1"/>
        <rFont val="Arial"/>
        <family val="2"/>
      </rPr>
      <t>de ingreso y egreso y la entrega oportuna de los elementos de protección por parte de la entidad y de los fucionarios y contratistas , asimismo</t>
    </r>
    <r>
      <rPr>
        <b/>
        <i/>
        <sz val="9"/>
        <color theme="7" tint="-0.499984740745262"/>
        <rFont val="Arial"/>
        <family val="2"/>
      </rPr>
      <t xml:space="preserve"> realiza seguimiento a la encuesta </t>
    </r>
    <r>
      <rPr>
        <sz val="9"/>
        <color theme="1"/>
        <rFont val="Arial"/>
        <family val="2"/>
      </rPr>
      <t>de síntomas y define el personal vulnerable que no es apto para asistir presencialmente a la entidad.</t>
    </r>
    <r>
      <rPr>
        <b/>
        <i/>
        <sz val="9"/>
        <color theme="5" tint="-0.499984740745262"/>
        <rFont val="Arial"/>
        <family val="2"/>
      </rPr>
      <t xml:space="preserve"> </t>
    </r>
    <r>
      <rPr>
        <b/>
        <i/>
        <sz val="9"/>
        <color rgb="FFC00000"/>
        <rFont val="Arial"/>
        <family val="2"/>
      </rPr>
      <t xml:space="preserve">Para garantizar  la aplicación del protocolo, realiza formación y refuerza capacitación </t>
    </r>
    <r>
      <rPr>
        <sz val="9"/>
        <color theme="1"/>
        <rFont val="Arial"/>
        <family val="2"/>
      </rPr>
      <t xml:space="preserve"> en el diligenciamiento de planillas, publicación  de  imágenes, dotación de elementos en baños y espacios de la BPP y generaliddades en el cumplimiento del  protocolo.
</t>
    </r>
    <r>
      <rPr>
        <b/>
        <i/>
        <sz val="9"/>
        <color theme="3" tint="-0.499984740745262"/>
        <rFont val="Arial"/>
        <family val="2"/>
      </rPr>
      <t>El comité de COPASST,</t>
    </r>
    <r>
      <rPr>
        <sz val="9"/>
        <color theme="1"/>
        <rFont val="Arial"/>
        <family val="2"/>
      </rPr>
      <t xml:space="preserve"> en el</t>
    </r>
    <r>
      <rPr>
        <b/>
        <sz val="9"/>
        <color theme="1"/>
        <rFont val="Arial"/>
        <family val="2"/>
      </rPr>
      <t xml:space="preserve"> </t>
    </r>
    <r>
      <rPr>
        <sz val="9"/>
        <color theme="1"/>
        <rFont val="Arial"/>
        <family val="2"/>
      </rPr>
      <t>cumplimientoo de los objetivos propuestos,</t>
    </r>
    <r>
      <rPr>
        <b/>
        <i/>
        <sz val="9"/>
        <color rgb="FF005A9E"/>
        <rFont val="Arial"/>
        <family val="2"/>
      </rPr>
      <t xml:space="preserve"> verifica el diligencimaiento de planillas, a</t>
    </r>
    <r>
      <rPr>
        <sz val="9"/>
        <color theme="1"/>
        <rFont val="Arial"/>
        <family val="2"/>
      </rPr>
      <t xml:space="preserve">sepxia y desinfección de manos y de áreas locativas, entrega de elementos de protección personal e insumos para desinfección y compara su cumplimiento con lo establecido en el protocolo de bioseguridad.
</t>
    </r>
    <r>
      <rPr>
        <b/>
        <sz val="9"/>
        <color rgb="FFC00000"/>
        <rFont val="Arial"/>
        <family val="2"/>
      </rPr>
      <t>Desviaciones</t>
    </r>
    <r>
      <rPr>
        <b/>
        <sz val="9"/>
        <rFont val="Arial"/>
        <family val="2"/>
      </rPr>
      <t>:</t>
    </r>
    <r>
      <rPr>
        <sz val="9"/>
        <rFont val="Arial"/>
        <family val="2"/>
      </rPr>
      <t>Si se presenta incumplimiento del protocolo por parte del personal  se realiza llamados de atención, procesos disciplinario, finalización del contrato dado el caso. De tener incumplimiento por parte de la entidad, se puede incurrir en multas, sanciones, y cierre en la sede central y/o filiales.</t>
    </r>
    <r>
      <rPr>
        <sz val="9"/>
        <color theme="1"/>
        <rFont val="Arial"/>
        <family val="2"/>
      </rPr>
      <t xml:space="preserve">
</t>
    </r>
    <r>
      <rPr>
        <b/>
        <sz val="9"/>
        <color rgb="FFC00000"/>
        <rFont val="Arial"/>
        <family val="2"/>
      </rPr>
      <t xml:space="preserve">Evidencias: </t>
    </r>
    <r>
      <rPr>
        <sz val="9"/>
        <color theme="1"/>
        <rFont val="Arial"/>
        <family val="2"/>
      </rPr>
      <t xml:space="preserve"> Formato entrega de elementos de protección personal,  Formato toma de temperatura al ingreso y salida de las instalaciones, Formato registro de capacitación contingencia Covid 19, Formato registro ingreso de contratistas o personal de apoyo, actas de reunión con equipo de la entidad.
</t>
    </r>
    <r>
      <rPr>
        <b/>
        <sz val="9"/>
        <color rgb="FFC00000"/>
        <rFont val="Arial"/>
        <family val="2"/>
      </rPr>
      <t xml:space="preserve">Controles:
</t>
    </r>
    <r>
      <rPr>
        <b/>
        <sz val="9"/>
        <color theme="1"/>
        <rFont val="Arial"/>
        <family val="2"/>
      </rPr>
      <t xml:space="preserve">1. Validar, </t>
    </r>
    <r>
      <rPr>
        <sz val="9"/>
        <color theme="1"/>
        <rFont val="Arial"/>
        <family val="2"/>
      </rPr>
      <t xml:space="preserve">el registro de entega de elementos de protección, insumos, asepxia y desinfección Vs Solicitud de elementos de protección, insumos, asepxia y desinfeción. 
</t>
    </r>
    <r>
      <rPr>
        <b/>
        <sz val="9"/>
        <color theme="1"/>
        <rFont val="Arial"/>
        <family val="2"/>
      </rPr>
      <t>2. Verificar</t>
    </r>
    <r>
      <rPr>
        <sz val="9"/>
        <color theme="1"/>
        <rFont val="Arial"/>
        <family val="2"/>
      </rPr>
      <t xml:space="preserve">, el diligenciamiento de planillas en apoyo al protocolo de bioseguridad  Vs formación y capacitación realizada.
</t>
    </r>
    <r>
      <rPr>
        <b/>
        <sz val="9"/>
        <color theme="1"/>
        <rFont val="Arial"/>
        <family val="2"/>
      </rPr>
      <t xml:space="preserve">3. Revisar, </t>
    </r>
    <r>
      <rPr>
        <sz val="9"/>
        <color theme="1"/>
        <rFont val="Arial"/>
        <family val="2"/>
      </rPr>
      <t xml:space="preserve">el diligenciamiento de la encuesta de síntomas Vs lineamientos y circulares establecidas por la entidad. (Protocolo de bioseguridad).
</t>
    </r>
  </si>
  <si>
    <r>
      <rPr>
        <b/>
        <sz val="9"/>
        <color rgb="FFFF0000"/>
        <rFont val="Arial"/>
        <family val="2"/>
      </rPr>
      <t>Riesgo:"</t>
    </r>
    <r>
      <rPr>
        <b/>
        <i/>
        <sz val="9"/>
        <color rgb="FF002060"/>
        <rFont val="Arial"/>
        <family val="2"/>
      </rPr>
      <t>Desactualización de la historia laboral de los funcionarios".</t>
    </r>
    <r>
      <rPr>
        <b/>
        <sz val="9"/>
        <color rgb="FFFF0000"/>
        <rFont val="Arial"/>
        <family val="2"/>
      </rPr>
      <t xml:space="preserve">
</t>
    </r>
    <r>
      <rPr>
        <b/>
        <sz val="9"/>
        <color rgb="FFC00000"/>
        <rFont val="Arial"/>
        <family val="2"/>
      </rPr>
      <t>Descripció</t>
    </r>
    <r>
      <rPr>
        <b/>
        <sz val="9"/>
        <color rgb="FF0070C0"/>
        <rFont val="Arial"/>
        <family val="2"/>
      </rPr>
      <t>n:Asignar  una persona</t>
    </r>
    <r>
      <rPr>
        <sz val="9"/>
        <color rgb="FF002060"/>
        <rFont val="Arial"/>
        <family val="2"/>
      </rPr>
      <t xml:space="preserve"> </t>
    </r>
    <r>
      <rPr>
        <sz val="9"/>
        <color theme="1"/>
        <rFont val="Arial"/>
        <family val="2"/>
      </rPr>
      <t>que</t>
    </r>
    <r>
      <rPr>
        <b/>
        <sz val="9"/>
        <color rgb="FF00CC00"/>
        <rFont val="Arial"/>
        <family val="2"/>
      </rPr>
      <t xml:space="preserve"> verifique</t>
    </r>
    <r>
      <rPr>
        <b/>
        <sz val="9"/>
        <color theme="1"/>
        <rFont val="Arial"/>
        <family val="2"/>
      </rPr>
      <t xml:space="preserve"> </t>
    </r>
    <r>
      <rPr>
        <b/>
        <sz val="9"/>
        <color rgb="FF005A9E"/>
        <rFont val="Arial"/>
        <family val="2"/>
      </rPr>
      <t>permanentemente</t>
    </r>
    <r>
      <rPr>
        <sz val="9"/>
        <color theme="1"/>
        <rFont val="Arial"/>
        <family val="2"/>
      </rPr>
      <t xml:space="preserve"> la consignación y foliación de documentos que deben reposar en las historias laborales</t>
    </r>
    <r>
      <rPr>
        <b/>
        <sz val="9"/>
        <color theme="1"/>
        <rFont val="Arial"/>
        <family val="2"/>
      </rPr>
      <t xml:space="preserve">, </t>
    </r>
    <r>
      <rPr>
        <sz val="9"/>
        <color theme="1"/>
        <rFont val="Arial"/>
        <family val="2"/>
      </rPr>
      <t xml:space="preserve">de acuerdo con lo establecido en la guia de organización de archivo de gestión de la entidad y </t>
    </r>
    <r>
      <rPr>
        <b/>
        <sz val="9"/>
        <color rgb="FF002060"/>
        <rFont val="Arial"/>
        <family val="2"/>
      </rPr>
      <t>realizar la respectiva validación de la información en el PASIVOCOL.</t>
    </r>
    <r>
      <rPr>
        <b/>
        <sz val="9"/>
        <color rgb="FF33CC33"/>
        <rFont val="Arial"/>
        <family val="2"/>
      </rPr>
      <t xml:space="preserve">
</t>
    </r>
    <r>
      <rPr>
        <b/>
        <sz val="9"/>
        <color rgb="FFC00000"/>
        <rFont val="Arial"/>
        <family val="2"/>
      </rPr>
      <t>Posible Desviación:</t>
    </r>
    <r>
      <rPr>
        <b/>
        <sz val="9"/>
        <color rgb="FF33CC33"/>
        <rFont val="Arial"/>
        <family val="2"/>
      </rPr>
      <t xml:space="preserve"> </t>
    </r>
    <r>
      <rPr>
        <sz val="9"/>
        <color theme="1"/>
        <rFont val="Arial"/>
        <family val="2"/>
      </rPr>
      <t>En caso de tener historias laborales desactualizadas, se debe</t>
    </r>
    <r>
      <rPr>
        <b/>
        <sz val="9"/>
        <color rgb="FF002060"/>
        <rFont val="Arial"/>
        <family val="2"/>
      </rPr>
      <t xml:space="preserve"> listar las historias pendientes para proceder con la actualización</t>
    </r>
    <r>
      <rPr>
        <sz val="9"/>
        <color theme="1"/>
        <rFont val="Arial"/>
        <family val="2"/>
      </rPr>
      <t xml:space="preserve"> y cumplir las políticas para mantener actualizada la información.
</t>
    </r>
    <r>
      <rPr>
        <b/>
        <sz val="9"/>
        <color rgb="FFC00000"/>
        <rFont val="Arial"/>
        <family val="2"/>
      </rPr>
      <t xml:space="preserve">Evidencias: </t>
    </r>
    <r>
      <rPr>
        <sz val="9"/>
        <color theme="1"/>
        <rFont val="Arial"/>
        <family val="2"/>
      </rPr>
      <t xml:space="preserve"> Hoja de control de documentos, actualizado con los registros documentales de funcionarios activos, Informe de validaciones y justificaciones en el PASIVOCOL.
</t>
    </r>
    <r>
      <rPr>
        <b/>
        <sz val="9"/>
        <color rgb="FFC00000"/>
        <rFont val="Arial"/>
        <family val="2"/>
      </rPr>
      <t xml:space="preserve">Controles: (2)
</t>
    </r>
    <r>
      <rPr>
        <b/>
        <sz val="9"/>
        <color theme="1"/>
        <rFont val="Arial"/>
        <family val="2"/>
      </rPr>
      <t xml:space="preserve">1. Mantener actualizado la hoja de control de documentos de las historias laborales de los funcionarios activos.(Entrega trimestral de actualizaciones).
2.Realizar validación de la información del PASIVOCOL, y proyección del cálculo actuarial.
</t>
    </r>
  </si>
  <si>
    <r>
      <rPr>
        <b/>
        <sz val="9"/>
        <color rgb="FFC00000"/>
        <rFont val="Arial"/>
        <family val="2"/>
      </rPr>
      <t xml:space="preserve">Riesgo: </t>
    </r>
    <r>
      <rPr>
        <b/>
        <sz val="9"/>
        <color rgb="FF002060"/>
        <rFont val="Arial"/>
        <family val="2"/>
      </rPr>
      <t xml:space="preserve">"Incumplimiento del Plan Estratégico de Talento Humano"
</t>
    </r>
    <r>
      <rPr>
        <b/>
        <sz val="9"/>
        <color rgb="FFC00000"/>
        <rFont val="Arial"/>
        <family val="2"/>
      </rPr>
      <t>Descripción:</t>
    </r>
    <r>
      <rPr>
        <b/>
        <sz val="9"/>
        <color rgb="FF00B0F0"/>
        <rFont val="Arial"/>
        <family val="2"/>
      </rPr>
      <t>El profesional de Talento Humano</t>
    </r>
    <r>
      <rPr>
        <sz val="9"/>
        <color rgb="FF00B0F0"/>
        <rFont val="Arial"/>
        <family val="2"/>
      </rPr>
      <t xml:space="preserve"> </t>
    </r>
    <r>
      <rPr>
        <sz val="9"/>
        <color theme="1"/>
        <rFont val="Arial"/>
        <family val="2"/>
      </rPr>
      <t>realiza</t>
    </r>
    <r>
      <rPr>
        <sz val="9"/>
        <color rgb="FF0070C0"/>
        <rFont val="Arial"/>
        <family val="2"/>
      </rPr>
      <t xml:space="preserve"> </t>
    </r>
    <r>
      <rPr>
        <b/>
        <sz val="9"/>
        <color rgb="FF0070C0"/>
        <rFont val="Arial"/>
        <family val="2"/>
      </rPr>
      <t xml:space="preserve">periódicamete </t>
    </r>
    <r>
      <rPr>
        <sz val="9"/>
        <color theme="1"/>
        <rFont val="Arial"/>
        <family val="2"/>
      </rPr>
      <t>el seguimiento a la ejecución del plan estratégico de talento humano,</t>
    </r>
    <r>
      <rPr>
        <b/>
        <sz val="9"/>
        <color rgb="FF002060"/>
        <rFont val="Arial"/>
        <family val="2"/>
      </rPr>
      <t xml:space="preserve"> comparando  el cumplimiento de los componentes del PETH,</t>
    </r>
    <r>
      <rPr>
        <b/>
        <sz val="9"/>
        <color rgb="FF00B050"/>
        <rFont val="Arial"/>
        <family val="2"/>
      </rPr>
      <t xml:space="preserve"> </t>
    </r>
    <r>
      <rPr>
        <b/>
        <sz val="9"/>
        <color rgb="FF005A9E"/>
        <rFont val="Arial"/>
        <family val="2"/>
      </rPr>
      <t>contra los requerimientos</t>
    </r>
    <r>
      <rPr>
        <b/>
        <sz val="9"/>
        <color rgb="FF00B050"/>
        <rFont val="Arial"/>
        <family val="2"/>
      </rPr>
      <t xml:space="preserve"> </t>
    </r>
    <r>
      <rPr>
        <b/>
        <sz val="9"/>
        <color rgb="FF005A9E"/>
        <rFont val="Arial"/>
        <family val="2"/>
      </rPr>
      <t>exigidos por la normativa</t>
    </r>
    <r>
      <rPr>
        <sz val="9"/>
        <color theme="1"/>
        <rFont val="Arial"/>
        <family val="2"/>
      </rPr>
      <t xml:space="preserve"> para el desarrollo de la gestión humana.</t>
    </r>
    <r>
      <rPr>
        <b/>
        <sz val="9"/>
        <color theme="1"/>
        <rFont val="Arial"/>
        <family val="2"/>
      </rPr>
      <t xml:space="preserve">
</t>
    </r>
    <r>
      <rPr>
        <b/>
        <sz val="9"/>
        <color rgb="FFC00000"/>
        <rFont val="Arial"/>
        <family val="2"/>
      </rPr>
      <t>Posible Desviación:</t>
    </r>
    <r>
      <rPr>
        <sz val="9"/>
        <color theme="1"/>
        <rFont val="Arial"/>
        <family val="2"/>
      </rPr>
      <t xml:space="preserve">Cuando se presente incumplimiento en el desarrollo del Plan estratégico de talento humano,  el profesional lider del proceso, debe reportar las causas del incumplimiento.
</t>
    </r>
    <r>
      <rPr>
        <b/>
        <sz val="9"/>
        <color rgb="FFC00000"/>
        <rFont val="Arial"/>
        <family val="2"/>
      </rPr>
      <t xml:space="preserve">Evidencias: </t>
    </r>
    <r>
      <rPr>
        <b/>
        <sz val="9"/>
        <rFont val="Arial"/>
        <family val="2"/>
      </rPr>
      <t>Seguimiento a las cinco rutas  de implementación del MIPG.</t>
    </r>
    <r>
      <rPr>
        <b/>
        <sz val="9"/>
        <color theme="1"/>
        <rFont val="Arial"/>
        <family val="2"/>
      </rPr>
      <t xml:space="preserve">
</t>
    </r>
    <r>
      <rPr>
        <b/>
        <sz val="9"/>
        <color rgb="FFC00000"/>
        <rFont val="Arial"/>
        <family val="2"/>
      </rPr>
      <t xml:space="preserve">Controles: (1)
</t>
    </r>
    <r>
      <rPr>
        <b/>
        <sz val="9"/>
        <color theme="1"/>
        <rFont val="Arial"/>
        <family val="2"/>
      </rPr>
      <t>Seguimiento a la implementación de las cinco (5) rutas de creación de valor a través de la matriz de plan de acción del PETH: Ruta de la felicidad, Ruta del crecimiento, Ruta del servicio, Ruta de la Calidad, Ruta de análisis de datos.</t>
    </r>
  </si>
  <si>
    <r>
      <rPr>
        <b/>
        <sz val="9"/>
        <color rgb="FFC00000"/>
        <rFont val="Arial"/>
        <family val="2"/>
      </rPr>
      <t xml:space="preserve">Riesgo: </t>
    </r>
    <r>
      <rPr>
        <b/>
        <sz val="9"/>
        <color rgb="FF002060"/>
        <rFont val="Arial"/>
        <family val="2"/>
      </rPr>
      <t xml:space="preserve">"Inexactitud en la liquidación de nomina y seguridad social".
</t>
    </r>
    <r>
      <rPr>
        <b/>
        <sz val="9"/>
        <color rgb="FFC00000"/>
        <rFont val="Arial"/>
        <family val="2"/>
      </rPr>
      <t>Descripción:</t>
    </r>
    <r>
      <rPr>
        <b/>
        <i/>
        <sz val="9"/>
        <color rgb="FFFF3300"/>
        <rFont val="Arial"/>
        <family val="2"/>
      </rPr>
      <t xml:space="preserve"> El profesional de Gestión Humana</t>
    </r>
    <r>
      <rPr>
        <b/>
        <sz val="9"/>
        <color rgb="FF002060"/>
        <rFont val="Arial"/>
        <family val="2"/>
      </rPr>
      <t xml:space="preserve"> </t>
    </r>
    <r>
      <rPr>
        <b/>
        <sz val="9"/>
        <color theme="9" tint="-0.499984740745262"/>
        <rFont val="Arial"/>
        <family val="2"/>
      </rPr>
      <t>quincenalmente,</t>
    </r>
    <r>
      <rPr>
        <b/>
        <sz val="9"/>
        <color rgb="FF00B050"/>
        <rFont val="Arial"/>
        <family val="2"/>
      </rPr>
      <t xml:space="preserve"> verifica</t>
    </r>
    <r>
      <rPr>
        <b/>
        <sz val="9"/>
        <color theme="1"/>
        <rFont val="Arial"/>
        <family val="2"/>
      </rPr>
      <t xml:space="preserve"> </t>
    </r>
    <r>
      <rPr>
        <sz val="9"/>
        <color theme="1"/>
        <rFont val="Arial"/>
        <family val="2"/>
      </rPr>
      <t>el reporte entregado por la analista de nómina, de las situaciones administrativas,</t>
    </r>
    <r>
      <rPr>
        <b/>
        <sz val="9"/>
        <color theme="9" tint="-0.249977111117893"/>
        <rFont val="Arial"/>
        <family val="2"/>
      </rPr>
      <t xml:space="preserve">  </t>
    </r>
    <r>
      <rPr>
        <b/>
        <sz val="9"/>
        <color rgb="FF005A9E"/>
        <rFont val="Arial"/>
        <family val="2"/>
      </rPr>
      <t>realizando la revisión de  las solicitudes y actos administrativos que generen novedades</t>
    </r>
    <r>
      <rPr>
        <sz val="9"/>
        <color theme="9" tint="-0.249977111117893"/>
        <rFont val="Arial"/>
        <family val="2"/>
      </rPr>
      <t xml:space="preserve">, </t>
    </r>
    <r>
      <rPr>
        <sz val="9"/>
        <color theme="1"/>
        <rFont val="Arial"/>
        <family val="2"/>
      </rPr>
      <t xml:space="preserve">
</t>
    </r>
    <r>
      <rPr>
        <b/>
        <sz val="9"/>
        <color rgb="FFC00000"/>
        <rFont val="Arial"/>
        <family val="2"/>
      </rPr>
      <t>Posible Desviación</t>
    </r>
    <r>
      <rPr>
        <sz val="9"/>
        <color rgb="FFC00000"/>
        <rFont val="Arial"/>
        <family val="2"/>
      </rPr>
      <t xml:space="preserve">: </t>
    </r>
    <r>
      <rPr>
        <sz val="9"/>
        <color theme="1"/>
        <rFont val="Arial"/>
        <family val="2"/>
      </rPr>
      <t xml:space="preserve">En caso de encontrar información faltante se debe realizar la actualización en el periodo siguiente, para no afectar la liquidación de la nómina.
</t>
    </r>
    <r>
      <rPr>
        <b/>
        <i/>
        <sz val="9"/>
        <color rgb="FFC00000"/>
        <rFont val="Arial"/>
        <family val="2"/>
      </rPr>
      <t>Evidencias:</t>
    </r>
    <r>
      <rPr>
        <sz val="9"/>
        <color theme="1"/>
        <rFont val="Arial"/>
        <family val="2"/>
      </rPr>
      <t xml:space="preserve"> Archivo de verificación de las nóminas causadas con sus respectivas novedades.
</t>
    </r>
    <r>
      <rPr>
        <b/>
        <sz val="9"/>
        <color rgb="FFC00000"/>
        <rFont val="Arial"/>
        <family val="2"/>
      </rPr>
      <t xml:space="preserve">Controles: (1).
</t>
    </r>
    <r>
      <rPr>
        <b/>
        <sz val="9"/>
        <color theme="1"/>
        <rFont val="Arial"/>
        <family val="2"/>
      </rPr>
      <t>Verificar el cumplimiento de las situaciones administrativas para la liquidación de las nóminas causadas en el periodo objeto de revisión.</t>
    </r>
    <r>
      <rPr>
        <b/>
        <sz val="9"/>
        <color rgb="FFC00000"/>
        <rFont val="Arial"/>
        <family val="2"/>
      </rPr>
      <t xml:space="preserve">
</t>
    </r>
  </si>
  <si>
    <r>
      <rPr>
        <b/>
        <sz val="9"/>
        <color rgb="FFC00000"/>
        <rFont val="Arial"/>
        <family val="2"/>
      </rPr>
      <t xml:space="preserve">Riesgo: </t>
    </r>
    <r>
      <rPr>
        <b/>
        <sz val="9"/>
        <color rgb="FF002060"/>
        <rFont val="Arial"/>
        <family val="2"/>
      </rPr>
      <t xml:space="preserve">"Vinculación  y movilidad de la planta de personal  en favor de terceros".
</t>
    </r>
    <r>
      <rPr>
        <b/>
        <sz val="9"/>
        <color rgb="FFC00000"/>
        <rFont val="Arial"/>
        <family val="2"/>
      </rPr>
      <t>Descripción</t>
    </r>
    <r>
      <rPr>
        <b/>
        <sz val="9"/>
        <color rgb="FFFF3300"/>
        <rFont val="Arial"/>
        <family val="2"/>
      </rPr>
      <t>:La profesional de Gestión Humana</t>
    </r>
    <r>
      <rPr>
        <b/>
        <sz val="9"/>
        <color theme="1"/>
        <rFont val="Arial"/>
        <family val="2"/>
      </rPr>
      <t>,</t>
    </r>
    <r>
      <rPr>
        <b/>
        <sz val="9"/>
        <color rgb="FF002060"/>
        <rFont val="Arial"/>
        <family val="2"/>
      </rPr>
      <t xml:space="preserve"> realiza</t>
    </r>
    <r>
      <rPr>
        <sz val="9"/>
        <color theme="1"/>
        <rFont val="Arial"/>
        <family val="2"/>
      </rPr>
      <t xml:space="preserve"> la</t>
    </r>
    <r>
      <rPr>
        <b/>
        <sz val="9"/>
        <color rgb="FF0070C0"/>
        <rFont val="Arial"/>
        <family val="2"/>
      </rPr>
      <t xml:space="preserve"> </t>
    </r>
    <r>
      <rPr>
        <sz val="9"/>
        <color theme="1"/>
        <rFont val="Arial"/>
        <family val="2"/>
      </rPr>
      <t xml:space="preserve">publicación en la página de la CNSC de la apertura de la convocatoria territorial,  con el fin de asegurar el reclutamiento de los mejores funcionarios y evitar las demandas y sanciones contribuyendo, en la transparencia para garantizar que no se materialice el riesgo de corrupciòn.
</t>
    </r>
    <r>
      <rPr>
        <b/>
        <sz val="9"/>
        <color rgb="FFFF0000"/>
        <rFont val="Arial"/>
        <family val="2"/>
      </rPr>
      <t>La profesional de Gestión Humana,</t>
    </r>
    <r>
      <rPr>
        <b/>
        <sz val="9"/>
        <color rgb="FF002060"/>
        <rFont val="Arial"/>
        <family val="2"/>
      </rPr>
      <t xml:space="preserve"> verifica</t>
    </r>
    <r>
      <rPr>
        <sz val="9"/>
        <color theme="1"/>
        <rFont val="Arial"/>
        <family val="2"/>
      </rPr>
      <t xml:space="preserve"> el cumplimiento de los requisitos establecidos por la ley 909 de 2004 (encargos)y Ley 1960 de 2019 (ascensos), con cada uno de los funcionarios postulados para encargos o ascensos.
</t>
    </r>
    <r>
      <rPr>
        <b/>
        <sz val="9"/>
        <color rgb="FFC00000"/>
        <rFont val="Arial"/>
        <family val="2"/>
      </rPr>
      <t xml:space="preserve">Posibles Desviaciones: </t>
    </r>
    <r>
      <rPr>
        <sz val="9"/>
        <color theme="1"/>
        <rFont val="Arial"/>
        <family val="2"/>
      </rPr>
      <t xml:space="preserve">En caso de no cumplir con los requisitos se declara desierta  la convocatoria interna y se procede con la vinculación externa.
</t>
    </r>
    <r>
      <rPr>
        <b/>
        <sz val="9"/>
        <color rgb="FFC00000"/>
        <rFont val="Arial"/>
        <family val="2"/>
      </rPr>
      <t xml:space="preserve">Evidencias: </t>
    </r>
    <r>
      <rPr>
        <sz val="9"/>
        <color theme="1"/>
        <rFont val="Arial"/>
        <family val="2"/>
      </rPr>
      <t xml:space="preserve">Avances o modificaciones en el desarrollo de la convocatoria territorial, Publicación convocatorias internas.
</t>
    </r>
    <r>
      <rPr>
        <b/>
        <sz val="9"/>
        <color rgb="FFC00000"/>
        <rFont val="Arial"/>
        <family val="2"/>
      </rPr>
      <t xml:space="preserve">Controles: (2).
</t>
    </r>
    <r>
      <rPr>
        <b/>
        <sz val="9"/>
        <color theme="1"/>
        <rFont val="Arial"/>
        <family val="2"/>
      </rPr>
      <t>1.Publicar en la página de la CNSC, la apertura de la convocatoria territorial.
2.Verificar el cumplimiento de los requisitos establecidos en la normativa.</t>
    </r>
  </si>
  <si>
    <r>
      <rPr>
        <b/>
        <sz val="9"/>
        <color rgb="FFC00000"/>
        <rFont val="Arial"/>
        <family val="2"/>
      </rPr>
      <t xml:space="preserve">Riesgo: </t>
    </r>
    <r>
      <rPr>
        <b/>
        <sz val="9"/>
        <color rgb="FF002060"/>
        <rFont val="Arial"/>
        <family val="2"/>
      </rPr>
      <t xml:space="preserve">"Base de datos de nómina".
</t>
    </r>
    <r>
      <rPr>
        <b/>
        <sz val="9"/>
        <color rgb="FFC00000"/>
        <rFont val="Arial"/>
        <family val="2"/>
      </rPr>
      <t>Descripción:</t>
    </r>
    <r>
      <rPr>
        <b/>
        <sz val="9"/>
        <color rgb="FF002060"/>
        <rFont val="Arial"/>
        <family val="2"/>
      </rPr>
      <t>Verificar</t>
    </r>
    <r>
      <rPr>
        <sz val="9"/>
        <color rgb="FF002060"/>
        <rFont val="Arial"/>
        <family val="2"/>
      </rPr>
      <t xml:space="preserve"> </t>
    </r>
    <r>
      <rPr>
        <sz val="9"/>
        <color theme="1"/>
        <rFont val="Arial"/>
        <family val="2"/>
      </rPr>
      <t xml:space="preserve">que el software, </t>
    </r>
    <r>
      <rPr>
        <sz val="9"/>
        <color rgb="FF00B0F0"/>
        <rFont val="Arial"/>
        <family val="2"/>
      </rPr>
      <t xml:space="preserve"> </t>
    </r>
    <r>
      <rPr>
        <b/>
        <sz val="9"/>
        <color rgb="FF00B0F0"/>
        <rFont val="Arial"/>
        <family val="2"/>
      </rPr>
      <t>cumpla</t>
    </r>
    <r>
      <rPr>
        <b/>
        <sz val="9"/>
        <color theme="6" tint="-0.499984740745262"/>
        <rFont val="Arial"/>
        <family val="2"/>
      </rPr>
      <t xml:space="preserve"> </t>
    </r>
    <r>
      <rPr>
        <sz val="9"/>
        <rFont val="Arial"/>
        <family val="2"/>
      </rPr>
      <t xml:space="preserve">con los </t>
    </r>
    <r>
      <rPr>
        <b/>
        <sz val="9"/>
        <rFont val="Arial"/>
        <family val="2"/>
      </rPr>
      <t>controles de seguridad digital</t>
    </r>
    <r>
      <rPr>
        <sz val="9"/>
        <rFont val="Arial"/>
        <family val="2"/>
      </rPr>
      <t xml:space="preserve"> establecidos por la entidad.
</t>
    </r>
    <r>
      <rPr>
        <b/>
        <sz val="9"/>
        <color rgb="FFC00000"/>
        <rFont val="Arial"/>
        <family val="2"/>
      </rPr>
      <t xml:space="preserve">Posibles Desviaciones: </t>
    </r>
    <r>
      <rPr>
        <sz val="9"/>
        <color theme="1"/>
        <rFont val="Arial"/>
        <family val="2"/>
      </rPr>
      <t xml:space="preserve">En caso de presentar inconsistencias en el software, </t>
    </r>
    <r>
      <rPr>
        <sz val="9"/>
        <rFont val="Arial"/>
        <family val="2"/>
      </rPr>
      <t>se solicita soporte técnico al proveedor.</t>
    </r>
    <r>
      <rPr>
        <sz val="9"/>
        <color theme="1"/>
        <rFont val="Arial"/>
        <family val="2"/>
      </rPr>
      <t xml:space="preserve">
</t>
    </r>
    <r>
      <rPr>
        <b/>
        <sz val="9"/>
        <color rgb="FFC00000"/>
        <rFont val="Arial"/>
        <family val="2"/>
      </rPr>
      <t>Evidencias:</t>
    </r>
    <r>
      <rPr>
        <sz val="9"/>
        <rFont val="Arial"/>
        <family val="2"/>
      </rPr>
      <t xml:space="preserve"> Reporte de inconsistencias presentadas en el  software, en el periodo de seguimiento que está realizando.</t>
    </r>
  </si>
  <si>
    <t>SEGUIMIENTO SEGUNDO TRIMESTRE
riesgo SG-SST Covid-19
Código: F-GE-04 Versión: 1</t>
  </si>
  <si>
    <r>
      <rPr>
        <b/>
        <sz val="10"/>
        <color theme="1"/>
        <rFont val="Arial"/>
        <family val="2"/>
      </rPr>
      <t>Control 1.</t>
    </r>
    <r>
      <rPr>
        <sz val="10"/>
        <color theme="1"/>
        <rFont val="Arial"/>
        <family val="2"/>
      </rPr>
      <t xml:space="preserve">
Seguimiento a la implementación de las cinco (5) rutas de creación de valor a través de la matriz de plan de acción del PETH durante el periodo evaluado. </t>
    </r>
  </si>
  <si>
    <r>
      <rPr>
        <b/>
        <sz val="10"/>
        <color theme="1"/>
        <rFont val="Arial"/>
        <family val="2"/>
      </rPr>
      <t>Control 1.</t>
    </r>
    <r>
      <rPr>
        <sz val="10"/>
        <color theme="1"/>
        <rFont val="Arial"/>
        <family val="2"/>
      </rPr>
      <t xml:space="preserve"> 
Se realizó la verificación de las seis (6) nóminas causadas en el periodo objeto de revisión, con sus respectivas novedades; a través del archivo de verificación. </t>
    </r>
  </si>
  <si>
    <r>
      <rPr>
        <b/>
        <sz val="10"/>
        <color theme="1"/>
        <rFont val="Arial"/>
        <family val="2"/>
      </rPr>
      <t>Control 1.</t>
    </r>
    <r>
      <rPr>
        <sz val="10"/>
        <color theme="1"/>
        <rFont val="Arial"/>
        <family val="2"/>
      </rPr>
      <t xml:space="preserve">
Se revisa con periodicidad, los avances, modificaciones y observaciones en el desarrollo de la convocatoria territorial. A la fecha se tiene la  resultados de la etapa de Verificación de Requisitos Mínimos.
</t>
    </r>
    <r>
      <rPr>
        <b/>
        <sz val="10"/>
        <color theme="1"/>
        <rFont val="Arial"/>
        <family val="2"/>
      </rPr>
      <t>Control 2.</t>
    </r>
    <r>
      <rPr>
        <sz val="10"/>
        <color theme="1"/>
        <rFont val="Arial"/>
        <family val="2"/>
      </rPr>
      <t xml:space="preserve">
En el trimestre en desarrollo, no fue necesario realizar la verificación de cumplimiento de los requisitos establecidos, dado que no se llevaron a cabo convocatorias internas o externas para proveer cargos en vacancia. 
</t>
    </r>
  </si>
  <si>
    <r>
      <rPr>
        <b/>
        <sz val="10"/>
        <color theme="1"/>
        <rFont val="Arial"/>
        <family val="2"/>
      </rPr>
      <t xml:space="preserve">Control 1. </t>
    </r>
    <r>
      <rPr>
        <sz val="10"/>
        <color theme="1"/>
        <rFont val="Arial"/>
        <family val="2"/>
      </rPr>
      <t xml:space="preserve">
Correos electrónicos de soporte virtual para el Software XENCO en cada una de las situaciones de reporte de inconsistencias presentadas.</t>
    </r>
  </si>
  <si>
    <r>
      <rPr>
        <b/>
        <sz val="9"/>
        <color theme="1"/>
        <rFont val="Arial"/>
        <family val="2"/>
      </rPr>
      <t xml:space="preserve">Control 1. </t>
    </r>
    <r>
      <rPr>
        <sz val="9"/>
        <color theme="1"/>
        <rFont val="Arial"/>
        <family val="2"/>
      </rPr>
      <t xml:space="preserve">
Formato F-GARD-06 Hoja de control de documentos, actualizado con los registro documentales de funcionarios activos. El cual es diligenciado por personal del área de Gestión Humana. Igualmente se tiene en cuenta que dadas las circunstancias de emergencia, los archivos se encuentran de manera digitalizada, pendientes de impresión e inclusión en la historia laboral de cada funcionario. De acuerdo con la sugerencia realizada en el primer trimestre, acerca de establecer un indicador cuantitativo, se evaluó para incorporar en el control, sin embargo, dado que no ha sido posible adelantar las labores de archivo, el indicador no refleja la situación esperada. 
</t>
    </r>
    <r>
      <rPr>
        <b/>
        <sz val="9"/>
        <color theme="1"/>
        <rFont val="Arial"/>
        <family val="2"/>
      </rPr>
      <t xml:space="preserve">Control 2. </t>
    </r>
    <r>
      <rPr>
        <sz val="9"/>
        <color theme="1"/>
        <rFont val="Arial"/>
        <family val="2"/>
      </rPr>
      <t xml:space="preserve">
En el trimestre objeto de revisión, nuevamente no se realizó validación de la información del PASIVOCOL, dado que se tiene pendiente el proceso de contratación de experto externo para la organización de información y proyección del calculo actuarial. </t>
    </r>
  </si>
  <si>
    <r>
      <rPr>
        <b/>
        <sz val="12"/>
        <color rgb="FFC00000"/>
        <rFont val="Arial"/>
        <family val="2"/>
      </rPr>
      <t>Descripción:</t>
    </r>
    <r>
      <rPr>
        <b/>
        <sz val="12"/>
        <color rgb="FF002060"/>
        <rFont val="Arial"/>
        <family val="2"/>
      </rPr>
      <t xml:space="preserve">Periódicamente el tesorero realiza el seguimiento al PAC </t>
    </r>
    <r>
      <rPr>
        <sz val="12"/>
        <color rgb="FF002060"/>
        <rFont val="Arial"/>
        <family val="2"/>
      </rPr>
      <t>de ingresos y gastos de la Entidad,</t>
    </r>
    <r>
      <rPr>
        <sz val="12"/>
        <color theme="1"/>
        <rFont val="Arial"/>
        <family val="2"/>
      </rPr>
      <t xml:space="preserve"> </t>
    </r>
    <r>
      <rPr>
        <b/>
        <sz val="12"/>
        <color theme="9" tint="-0.249977111117893"/>
        <rFont val="Arial"/>
        <family val="2"/>
      </rPr>
      <t xml:space="preserve"> verificando</t>
    </r>
    <r>
      <rPr>
        <b/>
        <sz val="12"/>
        <color rgb="FF002060"/>
        <rFont val="Arial"/>
        <family val="2"/>
      </rPr>
      <t xml:space="preserve"> </t>
    </r>
    <r>
      <rPr>
        <sz val="12"/>
        <color theme="1"/>
        <rFont val="Arial"/>
        <family val="2"/>
      </rPr>
      <t xml:space="preserve">el movimiento de las cuentas bancarias.
</t>
    </r>
    <r>
      <rPr>
        <b/>
        <sz val="12"/>
        <color rgb="FFC00000"/>
        <rFont val="Arial"/>
        <family val="2"/>
      </rPr>
      <t xml:space="preserve">Posibles desviaciones: </t>
    </r>
    <r>
      <rPr>
        <sz val="12"/>
        <color theme="1"/>
        <rFont val="Arial"/>
        <family val="2"/>
      </rPr>
      <t>En caso de falta de pago por parte de los clientes se afectara los pagos a realizar a funcionarios, proveedores y contratistas, y se comunicará oportunamente las causas por incumplimiento de los pagos,  solicitando a los clientes el</t>
    </r>
    <r>
      <rPr>
        <b/>
        <sz val="12"/>
        <color rgb="FF0070C0"/>
        <rFont val="Arial"/>
        <family val="2"/>
      </rPr>
      <t xml:space="preserve"> </t>
    </r>
    <r>
      <rPr>
        <sz val="12"/>
        <color theme="1"/>
        <rFont val="Arial"/>
        <family val="2"/>
      </rPr>
      <t xml:space="preserve">pendiente por realizar.
</t>
    </r>
    <r>
      <rPr>
        <b/>
        <sz val="12"/>
        <color rgb="FFC00000"/>
        <rFont val="Arial"/>
        <family val="2"/>
      </rPr>
      <t>Evidencias:</t>
    </r>
    <r>
      <rPr>
        <sz val="12"/>
        <color theme="1"/>
        <rFont val="Arial"/>
        <family val="2"/>
      </rPr>
      <t xml:space="preserve"> PAC de ingresos y gastos mensuales.
</t>
    </r>
    <r>
      <rPr>
        <b/>
        <sz val="12"/>
        <color rgb="FFC00000"/>
        <rFont val="Arial"/>
        <family val="2"/>
      </rPr>
      <t>Controles: (2)</t>
    </r>
    <r>
      <rPr>
        <b/>
        <sz val="12"/>
        <color theme="1"/>
        <rFont val="Arial"/>
        <family val="2"/>
      </rPr>
      <t xml:space="preserve">
1.Control de ingresos
2.Control de gastos</t>
    </r>
  </si>
  <si>
    <r>
      <rPr>
        <b/>
        <i/>
        <sz val="11"/>
        <color rgb="FFC00000"/>
        <rFont val="Arial"/>
        <family val="2"/>
      </rPr>
      <t xml:space="preserve">Riesgo: </t>
    </r>
    <r>
      <rPr>
        <b/>
        <i/>
        <sz val="11"/>
        <color rgb="FF002060"/>
        <rFont val="Arial"/>
        <family val="2"/>
      </rPr>
      <t>No incorporar totalmente y de forma oportuna los ingresos</t>
    </r>
    <r>
      <rPr>
        <b/>
        <i/>
        <sz val="11"/>
        <color rgb="FFC00000"/>
        <rFont val="Arial"/>
        <family val="2"/>
      </rPr>
      <t xml:space="preserve">
Descripción;</t>
    </r>
    <r>
      <rPr>
        <b/>
        <i/>
        <sz val="11"/>
        <color rgb="FF00B0F0"/>
        <rFont val="Arial"/>
        <family val="2"/>
      </rPr>
      <t xml:space="preserve">El tesorero </t>
    </r>
    <r>
      <rPr>
        <sz val="11"/>
        <color rgb="FF00B0F0"/>
        <rFont val="Arial"/>
        <family val="2"/>
      </rPr>
      <t xml:space="preserve"> </t>
    </r>
    <r>
      <rPr>
        <b/>
        <i/>
        <sz val="11"/>
        <color theme="9" tint="-0.249977111117893"/>
        <rFont val="Arial"/>
        <family val="2"/>
      </rPr>
      <t>verifica</t>
    </r>
    <r>
      <rPr>
        <sz val="11"/>
        <color theme="9" tint="-0.249977111117893"/>
        <rFont val="Arial"/>
        <family val="2"/>
      </rPr>
      <t xml:space="preserve"> </t>
    </r>
    <r>
      <rPr>
        <sz val="11"/>
        <color rgb="FFFF0000"/>
        <rFont val="Arial"/>
        <family val="2"/>
      </rPr>
      <t>permanentemente,</t>
    </r>
    <r>
      <rPr>
        <sz val="11"/>
        <color theme="1"/>
        <rFont val="Arial"/>
        <family val="2"/>
      </rPr>
      <t xml:space="preserve"> que los valores recaudados en el portal empresarial del banco popular corresponda  con los saldos adeudados por los clientes, tomando dicha información directamente del portal  bancario e</t>
    </r>
    <r>
      <rPr>
        <b/>
        <i/>
        <sz val="11"/>
        <color rgb="FF0070C0"/>
        <rFont val="Arial"/>
        <family val="2"/>
      </rPr>
      <t xml:space="preserve"> identifica las cuentas por cobrar,</t>
    </r>
    <r>
      <rPr>
        <sz val="11"/>
        <color rgb="FF0070C0"/>
        <rFont val="Arial"/>
        <family val="2"/>
      </rPr>
      <t xml:space="preserve"> </t>
    </r>
    <r>
      <rPr>
        <sz val="11"/>
        <color theme="1"/>
        <rFont val="Arial"/>
        <family val="2"/>
      </rPr>
      <t xml:space="preserve">permitiendo registrar los ingresos de forma oportuna para la confiabilidad de la información  registrada en el módulo de tesorería.
</t>
    </r>
    <r>
      <rPr>
        <b/>
        <i/>
        <sz val="11"/>
        <color rgb="FFC00000"/>
        <rFont val="Arial"/>
        <family val="2"/>
      </rPr>
      <t>Posible Desviación</t>
    </r>
    <r>
      <rPr>
        <sz val="11"/>
        <color rgb="FFC00000"/>
        <rFont val="Arial"/>
        <family val="2"/>
      </rPr>
      <t>:</t>
    </r>
    <r>
      <rPr>
        <sz val="11"/>
        <color theme="1"/>
        <rFont val="Arial"/>
        <family val="2"/>
      </rPr>
      <t>En caso de observar cuentas de cobro o facturas que a la fecha no se han recaudado, realiza las llamadas a los clientes y solicita la fecha para el pago de las mismas.</t>
    </r>
    <r>
      <rPr>
        <b/>
        <i/>
        <sz val="11"/>
        <color theme="7" tint="-0.249977111117893"/>
        <rFont val="Arial"/>
        <family val="2"/>
      </rPr>
      <t xml:space="preserve">
</t>
    </r>
    <r>
      <rPr>
        <b/>
        <i/>
        <sz val="11"/>
        <color rgb="FFFF0000"/>
        <rFont val="Arial"/>
        <family val="2"/>
      </rPr>
      <t xml:space="preserve">Evidencias: </t>
    </r>
    <r>
      <rPr>
        <sz val="11"/>
        <color theme="1"/>
        <rFont val="Arial"/>
        <family val="2"/>
      </rPr>
      <t xml:space="preserve">Informe de cuentas por cobrar  Vs informe de ingresos.
</t>
    </r>
    <r>
      <rPr>
        <b/>
        <sz val="11"/>
        <color rgb="FFC00000"/>
        <rFont val="Arial"/>
        <family val="2"/>
      </rPr>
      <t>Controles: (2)</t>
    </r>
    <r>
      <rPr>
        <sz val="11"/>
        <color rgb="FFC00000"/>
        <rFont val="Arial"/>
        <family val="2"/>
      </rPr>
      <t xml:space="preserve"> 
</t>
    </r>
    <r>
      <rPr>
        <b/>
        <sz val="11"/>
        <color theme="1"/>
        <rFont val="Arial"/>
        <family val="2"/>
      </rPr>
      <t>1.Verificar en el portal empresarial saldos adeudados por los clientes.
2.Identificar las cuentas por cobrar y registrar los ingresos oportunamente.</t>
    </r>
  </si>
  <si>
    <r>
      <rPr>
        <b/>
        <sz val="11"/>
        <color rgb="FFC00000"/>
        <rFont val="Arial"/>
        <family val="2"/>
      </rPr>
      <t>Riesgo</t>
    </r>
    <r>
      <rPr>
        <b/>
        <sz val="11"/>
        <color rgb="FF002060"/>
        <rFont val="Arial"/>
        <family val="2"/>
      </rPr>
      <t xml:space="preserve">:"Incumplimiento en el seguimiento al PAC".
</t>
    </r>
    <r>
      <rPr>
        <b/>
        <sz val="11"/>
        <color rgb="FFC00000"/>
        <rFont val="Arial"/>
        <family val="2"/>
      </rPr>
      <t>Descripción:</t>
    </r>
    <r>
      <rPr>
        <b/>
        <sz val="11"/>
        <color rgb="FF0070C0"/>
        <rFont val="Arial"/>
        <family val="2"/>
      </rPr>
      <t>Periódicamente el tesorero realiza el seguimiento al</t>
    </r>
    <r>
      <rPr>
        <b/>
        <sz val="11"/>
        <color rgb="FF002060"/>
        <rFont val="Arial"/>
        <family val="2"/>
      </rPr>
      <t xml:space="preserve"> </t>
    </r>
    <r>
      <rPr>
        <b/>
        <sz val="11"/>
        <color rgb="FF0070C0"/>
        <rFont val="Arial"/>
        <family val="2"/>
      </rPr>
      <t>PAC</t>
    </r>
    <r>
      <rPr>
        <b/>
        <sz val="11"/>
        <color rgb="FF002060"/>
        <rFont val="Arial"/>
        <family val="2"/>
      </rPr>
      <t xml:space="preserve"> </t>
    </r>
    <r>
      <rPr>
        <sz val="11"/>
        <color rgb="FF002060"/>
        <rFont val="Arial"/>
        <family val="2"/>
      </rPr>
      <t>de ingresos y gastos de la Entidad,</t>
    </r>
    <r>
      <rPr>
        <sz val="11"/>
        <color theme="1"/>
        <rFont val="Arial"/>
        <family val="2"/>
      </rPr>
      <t xml:space="preserve"> </t>
    </r>
    <r>
      <rPr>
        <b/>
        <sz val="11"/>
        <color theme="9" tint="-0.249977111117893"/>
        <rFont val="Arial"/>
        <family val="2"/>
      </rPr>
      <t xml:space="preserve"> verificando</t>
    </r>
    <r>
      <rPr>
        <b/>
        <sz val="11"/>
        <color rgb="FF002060"/>
        <rFont val="Arial"/>
        <family val="2"/>
      </rPr>
      <t xml:space="preserve"> </t>
    </r>
    <r>
      <rPr>
        <sz val="11"/>
        <color theme="1"/>
        <rFont val="Arial"/>
        <family val="2"/>
      </rPr>
      <t xml:space="preserve">el movimiento de las cuentas bancarias.
</t>
    </r>
    <r>
      <rPr>
        <b/>
        <sz val="11"/>
        <color rgb="FFC00000"/>
        <rFont val="Arial"/>
        <family val="2"/>
      </rPr>
      <t xml:space="preserve">Posibles desviaciones: </t>
    </r>
    <r>
      <rPr>
        <sz val="11"/>
        <color theme="1"/>
        <rFont val="Arial"/>
        <family val="2"/>
      </rPr>
      <t>En caso de falta de pago por parte de los clientes se afectara los pagos a realizar a funcionarios, proveedores y contratistas, y se comunicará oportunamente las causas por incumplimiento de los pagos,  solicitando a los clientes el</t>
    </r>
    <r>
      <rPr>
        <b/>
        <sz val="11"/>
        <color rgb="FF0070C0"/>
        <rFont val="Arial"/>
        <family val="2"/>
      </rPr>
      <t xml:space="preserve"> </t>
    </r>
    <r>
      <rPr>
        <sz val="11"/>
        <color theme="1"/>
        <rFont val="Arial"/>
        <family val="2"/>
      </rPr>
      <t xml:space="preserve">pendiente por realizar.
</t>
    </r>
    <r>
      <rPr>
        <b/>
        <sz val="11"/>
        <color rgb="FFC00000"/>
        <rFont val="Arial"/>
        <family val="2"/>
      </rPr>
      <t>Evidencias:</t>
    </r>
    <r>
      <rPr>
        <sz val="11"/>
        <color theme="1"/>
        <rFont val="Arial"/>
        <family val="2"/>
      </rPr>
      <t xml:space="preserve"> PAC de ingresos y gastos mensuales.
</t>
    </r>
    <r>
      <rPr>
        <b/>
        <sz val="11"/>
        <color rgb="FFC00000"/>
        <rFont val="Arial"/>
        <family val="2"/>
      </rPr>
      <t>Controles: (2)</t>
    </r>
    <r>
      <rPr>
        <b/>
        <sz val="11"/>
        <color theme="1"/>
        <rFont val="Arial"/>
        <family val="2"/>
      </rPr>
      <t xml:space="preserve">
1.Control de ingresos
2.Control de gastos</t>
    </r>
    <r>
      <rPr>
        <sz val="11"/>
        <color theme="1"/>
        <rFont val="Arial"/>
        <family val="2"/>
      </rPr>
      <t xml:space="preserve">
</t>
    </r>
    <r>
      <rPr>
        <b/>
        <sz val="11"/>
        <color theme="1"/>
        <rFont val="Arial"/>
        <family val="2"/>
      </rPr>
      <t>3</t>
    </r>
    <r>
      <rPr>
        <sz val="11"/>
        <color theme="1"/>
        <rFont val="Arial"/>
        <family val="2"/>
      </rPr>
      <t xml:space="preserve">. </t>
    </r>
    <r>
      <rPr>
        <b/>
        <sz val="11"/>
        <color theme="1"/>
        <rFont val="Arial"/>
        <family val="2"/>
      </rPr>
      <t>Análsiis comparativo del PAC</t>
    </r>
  </si>
  <si>
    <r>
      <rPr>
        <b/>
        <sz val="11"/>
        <color theme="1"/>
        <rFont val="Arial"/>
        <family val="2"/>
      </rPr>
      <t>Control 1</t>
    </r>
    <r>
      <rPr>
        <sz val="11"/>
        <color theme="1"/>
        <rFont val="Arial"/>
        <family val="2"/>
      </rPr>
      <t xml:space="preserve">
Informe de Cartera (Cartera Junio).
</t>
    </r>
    <r>
      <rPr>
        <b/>
        <sz val="11"/>
        <color theme="1"/>
        <rFont val="Arial"/>
        <family val="2"/>
      </rPr>
      <t xml:space="preserve">Control 2 </t>
    </r>
    <r>
      <rPr>
        <sz val="11"/>
        <color theme="1"/>
        <rFont val="Arial"/>
        <family val="2"/>
      </rPr>
      <t xml:space="preserve">
Informes de ingresos
Análisis comparativo facturas  Vs Ingresos.</t>
    </r>
  </si>
  <si>
    <r>
      <t xml:space="preserve">
</t>
    </r>
    <r>
      <rPr>
        <b/>
        <sz val="14"/>
        <color rgb="FFC00000"/>
        <rFont val="Arial"/>
        <family val="2"/>
      </rPr>
      <t>Riesgo:</t>
    </r>
    <r>
      <rPr>
        <b/>
        <sz val="14"/>
        <color rgb="FF002060"/>
        <rFont val="Arial"/>
        <family val="2"/>
      </rPr>
      <t xml:space="preserve">"Irregularidad en la gestión financiera" </t>
    </r>
    <r>
      <rPr>
        <sz val="14"/>
        <color theme="1"/>
        <rFont val="Arial"/>
        <family val="2"/>
      </rPr>
      <t xml:space="preserve">
Fortalecer la</t>
    </r>
    <r>
      <rPr>
        <b/>
        <sz val="14"/>
        <color rgb="FFC00000"/>
        <rFont val="Arial"/>
        <family val="2"/>
      </rPr>
      <t xml:space="preserve"> Gestión Financiera </t>
    </r>
    <r>
      <rPr>
        <sz val="14"/>
        <color theme="1"/>
        <rFont val="Arial"/>
        <family val="2"/>
      </rPr>
      <t xml:space="preserve">mediante la socialización y conciliación de los hechos economicos ocurridos en la entidad, </t>
    </r>
    <r>
      <rPr>
        <b/>
        <i/>
        <sz val="14"/>
        <color rgb="FF002060"/>
        <rFont val="Arial"/>
        <family val="2"/>
      </rPr>
      <t>validando el cumplimiento y aplicación del código de ética</t>
    </r>
    <r>
      <rPr>
        <sz val="14"/>
        <color theme="1"/>
        <rFont val="Arial"/>
        <family val="2"/>
      </rPr>
      <t xml:space="preserve">.
</t>
    </r>
  </si>
  <si>
    <r>
      <rPr>
        <b/>
        <sz val="11"/>
        <color theme="1"/>
        <rFont val="Arial"/>
        <family val="2"/>
      </rPr>
      <t>Control 1</t>
    </r>
    <r>
      <rPr>
        <sz val="11"/>
        <color theme="1"/>
        <rFont val="Arial"/>
        <family val="2"/>
      </rPr>
      <t xml:space="preserve">
PAC ingresos
</t>
    </r>
    <r>
      <rPr>
        <b/>
        <sz val="11"/>
        <color theme="1"/>
        <rFont val="Arial"/>
        <family val="2"/>
      </rPr>
      <t>Control 2</t>
    </r>
    <r>
      <rPr>
        <sz val="11"/>
        <color theme="1"/>
        <rFont val="Arial"/>
        <family val="2"/>
      </rPr>
      <t xml:space="preserve"> 
PAC gastos
</t>
    </r>
    <r>
      <rPr>
        <b/>
        <sz val="11"/>
        <color theme="1"/>
        <rFont val="Arial"/>
        <family val="2"/>
      </rPr>
      <t>Control 3</t>
    </r>
    <r>
      <rPr>
        <sz val="11"/>
        <color theme="1"/>
        <rFont val="Arial"/>
        <family val="2"/>
      </rPr>
      <t xml:space="preserve">
Análisis comparativo del PAC</t>
    </r>
  </si>
  <si>
    <r>
      <rPr>
        <b/>
        <sz val="11"/>
        <color theme="1"/>
        <rFont val="Arial"/>
        <family val="2"/>
      </rPr>
      <t xml:space="preserve">Contro 1:
</t>
    </r>
    <r>
      <rPr>
        <sz val="11"/>
        <color theme="1"/>
        <rFont val="Arial"/>
        <family val="2"/>
      </rPr>
      <t>Plan de mejoramiento SIG.
Formato aplicación acciones correctivas.</t>
    </r>
    <r>
      <rPr>
        <b/>
        <sz val="11"/>
        <color theme="1"/>
        <rFont val="Arial"/>
        <family val="2"/>
      </rPr>
      <t xml:space="preserve">
Control 2</t>
    </r>
    <r>
      <rPr>
        <sz val="11"/>
        <color theme="1"/>
        <rFont val="Arial"/>
        <family val="2"/>
      </rPr>
      <t xml:space="preserve">: Se envia mediante  correo electronico a las dependencias el formato unico de Plan de Mejoramiento por proceso, que han suscrito,fin verificar aportes a la mejora establecida, para el seguimiento del periodo evaluado </t>
    </r>
  </si>
  <si>
    <r>
      <rPr>
        <b/>
        <sz val="10"/>
        <color theme="1"/>
        <rFont val="Arial"/>
        <family val="2"/>
      </rPr>
      <t>Control 1:
OCI:</t>
    </r>
    <r>
      <rPr>
        <sz val="10"/>
        <color theme="1"/>
        <rFont val="Arial"/>
        <family val="2"/>
      </rPr>
      <t xml:space="preserve"> Se tiene un cronograma de Auditorías legales y un cronograma de  programación por periodo de mes  que permite llevar a cabo los seguimientos y auditorias que se van realizando de acuerdo a la programación y el cronograma, el cual se hacen los  ajuste de acuerdo al cambio de entorno, bien sea por factores externo o por cambio de instrucción establecidad por el DAFP.
</t>
    </r>
    <r>
      <rPr>
        <b/>
        <sz val="10"/>
        <color theme="1"/>
        <rFont val="Arial"/>
        <family val="2"/>
      </rPr>
      <t xml:space="preserve"> Evidencias:</t>
    </r>
    <r>
      <rPr>
        <sz val="10"/>
        <color theme="1"/>
        <rFont val="Arial"/>
        <family val="2"/>
      </rPr>
      <t>cronograma-programación por mes,correos electronicos.sitio web
C</t>
    </r>
    <r>
      <rPr>
        <b/>
        <sz val="10"/>
        <color theme="1"/>
        <rFont val="Arial"/>
        <family val="2"/>
      </rPr>
      <t xml:space="preserve">ONTROL 2:
SIG: </t>
    </r>
    <r>
      <rPr>
        <sz val="10"/>
        <color theme="1"/>
        <rFont val="Arial"/>
        <family val="2"/>
      </rPr>
      <t>Programa de auditorías.
Cronograma de Auditorias SIG.
Informe de auditorías realizadas.</t>
    </r>
  </si>
  <si>
    <r>
      <rPr>
        <b/>
        <sz val="11"/>
        <color rgb="FFC00000"/>
        <rFont val="Arial"/>
        <family val="2"/>
      </rPr>
      <t xml:space="preserve">Riesgo: </t>
    </r>
    <r>
      <rPr>
        <b/>
        <sz val="11"/>
        <color rgb="FF002060"/>
        <rFont val="Arial"/>
        <family val="2"/>
      </rPr>
      <t xml:space="preserve">"Aplicación incorrecta de la normativa vigente durante el período fiscal".
</t>
    </r>
    <r>
      <rPr>
        <b/>
        <sz val="11"/>
        <color rgb="FFC00000"/>
        <rFont val="Arial"/>
        <family val="2"/>
      </rPr>
      <t xml:space="preserve">Descripción: </t>
    </r>
    <r>
      <rPr>
        <b/>
        <sz val="11"/>
        <color rgb="FF002060"/>
        <rFont val="Arial"/>
        <family val="2"/>
      </rPr>
      <t xml:space="preserve"> </t>
    </r>
    <r>
      <rPr>
        <b/>
        <sz val="11"/>
        <color rgb="FF0070C0"/>
        <rFont val="Arial"/>
        <family val="2"/>
      </rPr>
      <t xml:space="preserve">Cada vez que el auxiliar de contabilidad </t>
    </r>
    <r>
      <rPr>
        <sz val="11"/>
        <color theme="1"/>
        <rFont val="Arial"/>
        <family val="2"/>
      </rPr>
      <t xml:space="preserve">realice un registro contable </t>
    </r>
    <r>
      <rPr>
        <b/>
        <sz val="11"/>
        <color theme="9" tint="-0.249977111117893"/>
        <rFont val="Arial"/>
        <family val="2"/>
      </rPr>
      <t>este debe ser revisado  por la lider universitaria de contabilidad antes de pasar al cliente o a tesoreria</t>
    </r>
    <r>
      <rPr>
        <b/>
        <sz val="11"/>
        <color rgb="FF0070C0"/>
        <rFont val="Arial"/>
        <family val="2"/>
      </rPr>
      <t xml:space="preserve">  y valida el cumplimiento con relación a la norma vigente que aplica la entidad.</t>
    </r>
    <r>
      <rPr>
        <sz val="11"/>
        <color theme="1"/>
        <rFont val="Arial"/>
        <family val="2"/>
      </rPr>
      <t xml:space="preserve">
</t>
    </r>
    <r>
      <rPr>
        <b/>
        <sz val="11"/>
        <color rgb="FFC00000"/>
        <rFont val="Arial"/>
        <family val="2"/>
      </rPr>
      <t>Posible Desviación:</t>
    </r>
    <r>
      <rPr>
        <sz val="11"/>
        <color theme="1"/>
        <rFont val="Arial"/>
        <family val="2"/>
      </rPr>
      <t>En caso de presentarse una inconsistencia  se devuelve la causación al auxiliar de contabilidad para los ajustes que se requieran y</t>
    </r>
    <r>
      <rPr>
        <b/>
        <sz val="11"/>
        <color rgb="FFC00000"/>
        <rFont val="Arial"/>
        <family val="2"/>
      </rPr>
      <t xml:space="preserve"> </t>
    </r>
    <r>
      <rPr>
        <b/>
        <sz val="11"/>
        <color theme="1"/>
        <rFont val="Arial"/>
        <family val="2"/>
      </rPr>
      <t>se refuerza la capacitación al funcionario para fortalecer los conceptos normativos vigentes.</t>
    </r>
    <r>
      <rPr>
        <sz val="11"/>
        <color theme="1"/>
        <rFont val="Arial"/>
        <family val="2"/>
      </rPr>
      <t xml:space="preserve">
</t>
    </r>
    <r>
      <rPr>
        <b/>
        <sz val="11"/>
        <color rgb="FFC00000"/>
        <rFont val="Arial"/>
        <family val="2"/>
      </rPr>
      <t>Evidencias:</t>
    </r>
    <r>
      <rPr>
        <b/>
        <sz val="11"/>
        <color rgb="FF002060"/>
        <rFont val="Arial"/>
        <family val="2"/>
      </rPr>
      <t xml:space="preserve">   Archivo de causaciones Vs inconsistencias presentadas.
</t>
    </r>
    <r>
      <rPr>
        <b/>
        <sz val="11"/>
        <color rgb="FFC00000"/>
        <rFont val="Arial"/>
        <family val="2"/>
      </rPr>
      <t xml:space="preserve">Controles: (1)
</t>
    </r>
    <r>
      <rPr>
        <b/>
        <sz val="11"/>
        <color theme="1"/>
        <rFont val="Arial"/>
        <family val="2"/>
      </rPr>
      <t>1. Revisión registros contables por parte de la líder universitaria de contabilidad.</t>
    </r>
  </si>
  <si>
    <r>
      <rPr>
        <b/>
        <sz val="11"/>
        <color theme="1"/>
        <rFont val="Arial"/>
        <family val="2"/>
      </rPr>
      <t>Control 1</t>
    </r>
    <r>
      <rPr>
        <sz val="11"/>
        <color theme="1"/>
        <rFont val="Arial"/>
        <family val="2"/>
      </rPr>
      <t xml:space="preserve">
Conciliación de la gestión financiera</t>
    </r>
  </si>
  <si>
    <r>
      <rPr>
        <b/>
        <sz val="12"/>
        <color rgb="FFC00000"/>
        <rFont val="Arial"/>
        <family val="2"/>
      </rPr>
      <t>Riesgo:</t>
    </r>
    <r>
      <rPr>
        <b/>
        <sz val="12"/>
        <color rgb="FF002060"/>
        <rFont val="Arial"/>
        <family val="2"/>
      </rPr>
      <t xml:space="preserve"> Inoportunidad en la entrega de la información   presupuestal  requerida por los usuarios internos o externos.</t>
    </r>
    <r>
      <rPr>
        <b/>
        <sz val="12"/>
        <color rgb="FFC00000"/>
        <rFont val="Arial"/>
        <family val="2"/>
      </rPr>
      <t xml:space="preserve">
Descripción:</t>
    </r>
    <r>
      <rPr>
        <b/>
        <sz val="12"/>
        <color theme="9" tint="-0.499984740745262"/>
        <rFont val="Arial"/>
        <family val="2"/>
      </rPr>
      <t xml:space="preserve">Mensualmente, </t>
    </r>
    <r>
      <rPr>
        <b/>
        <i/>
        <sz val="12"/>
        <color theme="4" tint="-0.249977111117893"/>
        <rFont val="Arial"/>
        <family val="2"/>
      </rPr>
      <t xml:space="preserve">el profesional  universitario encargado </t>
    </r>
    <r>
      <rPr>
        <sz val="12"/>
        <color theme="1"/>
        <rFont val="Arial"/>
        <family val="2"/>
      </rPr>
      <t xml:space="preserve">del presupuesto de la entidad verifica la oportunidad en la ejecución del cronograma establecido.
</t>
    </r>
    <r>
      <rPr>
        <b/>
        <i/>
        <sz val="12"/>
        <color rgb="FFC00000"/>
        <rFont val="Arial"/>
        <family val="2"/>
      </rPr>
      <t>Posible Desviación:</t>
    </r>
    <r>
      <rPr>
        <b/>
        <i/>
        <sz val="12"/>
        <color rgb="FF7030A0"/>
        <rFont val="Arial"/>
        <family val="2"/>
      </rPr>
      <t>En caso de incumplimiento del cronograma, se realizan ajustes a las fechas programadas para dar cumplimiento.</t>
    </r>
    <r>
      <rPr>
        <sz val="12"/>
        <color theme="1"/>
        <rFont val="Arial"/>
        <family val="2"/>
      </rPr>
      <t xml:space="preserve">
</t>
    </r>
    <r>
      <rPr>
        <b/>
        <i/>
        <sz val="12"/>
        <color rgb="FFC00000"/>
        <rFont val="Arial"/>
        <family val="2"/>
      </rPr>
      <t>Evidencias:</t>
    </r>
    <r>
      <rPr>
        <i/>
        <sz val="12"/>
        <color theme="1"/>
        <rFont val="Arial"/>
        <family val="2"/>
      </rPr>
      <t>Cronograma de la gestión presupuestal, entrega de informes a los diferentes usuarios de acuerdo con la fecha, correos entregados a las áreas.</t>
    </r>
    <r>
      <rPr>
        <b/>
        <i/>
        <sz val="12"/>
        <color theme="1"/>
        <rFont val="Arial"/>
        <family val="2"/>
      </rPr>
      <t xml:space="preserve">
</t>
    </r>
    <r>
      <rPr>
        <b/>
        <i/>
        <sz val="12"/>
        <color rgb="FFC00000"/>
        <rFont val="Arial"/>
        <family val="2"/>
      </rPr>
      <t xml:space="preserve">Controles: (1).
</t>
    </r>
    <r>
      <rPr>
        <b/>
        <i/>
        <sz val="12"/>
        <rFont val="Arial"/>
        <family val="2"/>
      </rPr>
      <t>Información presupuestal entregada oportunamente.</t>
    </r>
    <r>
      <rPr>
        <b/>
        <i/>
        <sz val="12"/>
        <color theme="1"/>
        <rFont val="Arial"/>
        <family val="2"/>
      </rPr>
      <t xml:space="preserve">
</t>
    </r>
  </si>
  <si>
    <r>
      <rPr>
        <b/>
        <sz val="10"/>
        <color rgb="FFC00000"/>
        <rFont val="Arial"/>
        <family val="2"/>
      </rPr>
      <t xml:space="preserve">Riesgo: </t>
    </r>
    <r>
      <rPr>
        <b/>
        <sz val="10"/>
        <color rgb="FF002060"/>
        <rFont val="Arial"/>
        <family val="2"/>
      </rPr>
      <t xml:space="preserve">"Falta de integridad en los informes recibidos de otras áreas como insumo para los procedimientos contables bajo nuevo marco normativo contable". 
 </t>
    </r>
    <r>
      <rPr>
        <b/>
        <sz val="10"/>
        <color rgb="FFC00000"/>
        <rFont val="Arial"/>
        <family val="2"/>
      </rPr>
      <t>Descripción:</t>
    </r>
    <r>
      <rPr>
        <b/>
        <sz val="10"/>
        <color rgb="FF0070C0"/>
        <rFont val="Arial"/>
        <family val="2"/>
      </rPr>
      <t>Mensualmente</t>
    </r>
    <r>
      <rPr>
        <sz val="10"/>
        <color rgb="FF0070C0"/>
        <rFont val="Arial"/>
        <family val="2"/>
      </rPr>
      <t xml:space="preserve"> </t>
    </r>
    <r>
      <rPr>
        <sz val="10"/>
        <color theme="1"/>
        <rFont val="Arial"/>
        <family val="2"/>
      </rPr>
      <t>el</t>
    </r>
    <r>
      <rPr>
        <b/>
        <i/>
        <sz val="10"/>
        <color rgb="FF002060"/>
        <rFont val="Arial"/>
        <family val="2"/>
      </rPr>
      <t xml:space="preserve"> profesional universitario de contabilidad</t>
    </r>
    <r>
      <rPr>
        <sz val="10"/>
        <color rgb="FF002060"/>
        <rFont val="Arial"/>
        <family val="2"/>
      </rPr>
      <t>,</t>
    </r>
    <r>
      <rPr>
        <sz val="10"/>
        <color theme="1"/>
        <rFont val="Arial"/>
        <family val="2"/>
      </rPr>
      <t xml:space="preserve"> </t>
    </r>
    <r>
      <rPr>
        <b/>
        <i/>
        <sz val="10"/>
        <color theme="9" tint="-0.249977111117893"/>
        <rFont val="Arial"/>
        <family val="2"/>
      </rPr>
      <t>verifica que las áreas que generan información</t>
    </r>
    <r>
      <rPr>
        <sz val="10"/>
        <color theme="1"/>
        <rFont val="Arial"/>
        <family val="2"/>
      </rPr>
      <t xml:space="preserve"> diligencien de forma integral los datos necesarios para que contabilidad registre de forma correcta todos los hechos economicos que se dan en la entidad,</t>
    </r>
    <r>
      <rPr>
        <b/>
        <sz val="10"/>
        <color rgb="FF7030A0"/>
        <rFont val="Arial"/>
        <family val="2"/>
      </rPr>
      <t xml:space="preserve"> y coteja la oportunidad en la entrega de la información con relación al cronograma establecido.
</t>
    </r>
    <r>
      <rPr>
        <b/>
        <sz val="10"/>
        <color rgb="FFC00000"/>
        <rFont val="Arial"/>
        <family val="2"/>
      </rPr>
      <t>Posibles Desviaciones:</t>
    </r>
    <r>
      <rPr>
        <sz val="10"/>
        <color theme="1"/>
        <rFont val="Arial"/>
        <family val="2"/>
      </rPr>
      <t xml:space="preserve">En caso de incumplimiento en la entrega de la información se debe solicitar a los funcionarios responsables el envio de la información en el formato asignado.
</t>
    </r>
    <r>
      <rPr>
        <b/>
        <sz val="10"/>
        <color rgb="FFFF0000"/>
        <rFont val="Arial"/>
        <family val="2"/>
      </rPr>
      <t>Evidencias:</t>
    </r>
    <r>
      <rPr>
        <sz val="10"/>
        <color theme="1"/>
        <rFont val="Arial"/>
        <family val="2"/>
      </rPr>
      <t xml:space="preserve"> Correos con información enviadas por las áreas, Cronograma de control</t>
    </r>
    <r>
      <rPr>
        <b/>
        <sz val="10"/>
        <color theme="1"/>
        <rFont val="Arial"/>
        <family val="2"/>
      </rPr>
      <t xml:space="preserve">
</t>
    </r>
    <r>
      <rPr>
        <b/>
        <sz val="10"/>
        <color rgb="FFC00000"/>
        <rFont val="Arial"/>
        <family val="2"/>
      </rPr>
      <t xml:space="preserve">Controles: (1)
</t>
    </r>
    <r>
      <rPr>
        <b/>
        <sz val="10"/>
        <color theme="1"/>
        <rFont val="Arial"/>
        <family val="2"/>
      </rPr>
      <t>1.Verificación de información entregada por los usuarios
2.Revisión Cronograma</t>
    </r>
  </si>
  <si>
    <r>
      <rPr>
        <b/>
        <sz val="11"/>
        <color rgb="FFC00000"/>
        <rFont val="Arial"/>
        <family val="2"/>
      </rPr>
      <t xml:space="preserve">Riesgo: </t>
    </r>
    <r>
      <rPr>
        <b/>
        <sz val="11"/>
        <color rgb="FF002060"/>
        <rFont val="Arial"/>
        <family val="2"/>
      </rPr>
      <t xml:space="preserve">"Falta de integridad en los informes recibidos de otras áreas como insumo para los procedimientos contables bajo nuevo marco normativo contable". 
 </t>
    </r>
    <r>
      <rPr>
        <b/>
        <sz val="11"/>
        <color rgb="FFC00000"/>
        <rFont val="Arial"/>
        <family val="2"/>
      </rPr>
      <t>Descripción:</t>
    </r>
    <r>
      <rPr>
        <b/>
        <sz val="11"/>
        <color rgb="FF0070C0"/>
        <rFont val="Arial"/>
        <family val="2"/>
      </rPr>
      <t>Mensualmente</t>
    </r>
    <r>
      <rPr>
        <sz val="11"/>
        <color rgb="FF0070C0"/>
        <rFont val="Arial"/>
        <family val="2"/>
      </rPr>
      <t xml:space="preserve"> </t>
    </r>
    <r>
      <rPr>
        <sz val="11"/>
        <color theme="1"/>
        <rFont val="Arial"/>
        <family val="2"/>
      </rPr>
      <t>el</t>
    </r>
    <r>
      <rPr>
        <b/>
        <i/>
        <sz val="11"/>
        <color rgb="FF002060"/>
        <rFont val="Arial"/>
        <family val="2"/>
      </rPr>
      <t xml:space="preserve"> profesional universitario de contabilidad</t>
    </r>
    <r>
      <rPr>
        <sz val="11"/>
        <color rgb="FF002060"/>
        <rFont val="Arial"/>
        <family val="2"/>
      </rPr>
      <t>,</t>
    </r>
    <r>
      <rPr>
        <sz val="11"/>
        <color theme="1"/>
        <rFont val="Arial"/>
        <family val="2"/>
      </rPr>
      <t xml:space="preserve"> </t>
    </r>
    <r>
      <rPr>
        <b/>
        <i/>
        <sz val="11"/>
        <color theme="9" tint="-0.249977111117893"/>
        <rFont val="Arial"/>
        <family val="2"/>
      </rPr>
      <t>verifica que las áreas que generan información</t>
    </r>
    <r>
      <rPr>
        <sz val="11"/>
        <color theme="1"/>
        <rFont val="Arial"/>
        <family val="2"/>
      </rPr>
      <t xml:space="preserve"> diligencien de forma integral los datos necesarios para que contabilidad registre de forma correcta todos los hechos economicos que se dan en la entidad,</t>
    </r>
    <r>
      <rPr>
        <b/>
        <sz val="11"/>
        <color rgb="FF7030A0"/>
        <rFont val="Arial"/>
        <family val="2"/>
      </rPr>
      <t xml:space="preserve"> y coteja la oportunidad en la entrega de la información con relación al cronograma establecido.
</t>
    </r>
    <r>
      <rPr>
        <b/>
        <sz val="11"/>
        <color rgb="FFC00000"/>
        <rFont val="Arial"/>
        <family val="2"/>
      </rPr>
      <t>Posibles Desviaciones:</t>
    </r>
    <r>
      <rPr>
        <sz val="11"/>
        <color theme="1"/>
        <rFont val="Arial"/>
        <family val="2"/>
      </rPr>
      <t xml:space="preserve">En caso de incumplimiento en la entrega de la información se debe solicitar a los funcionarios responsables el envio de la información en el formato asignado.
</t>
    </r>
    <r>
      <rPr>
        <b/>
        <sz val="11"/>
        <color rgb="FFFF0000"/>
        <rFont val="Arial"/>
        <family val="2"/>
      </rPr>
      <t>Evidencias:</t>
    </r>
    <r>
      <rPr>
        <sz val="11"/>
        <color theme="1"/>
        <rFont val="Arial"/>
        <family val="2"/>
      </rPr>
      <t xml:space="preserve"> Correos con información enviadas por las áreas, Cronograma de control</t>
    </r>
    <r>
      <rPr>
        <b/>
        <sz val="11"/>
        <color theme="1"/>
        <rFont val="Arial"/>
        <family val="2"/>
      </rPr>
      <t xml:space="preserve">
</t>
    </r>
    <r>
      <rPr>
        <b/>
        <sz val="11"/>
        <color rgb="FFC00000"/>
        <rFont val="Arial"/>
        <family val="2"/>
      </rPr>
      <t xml:space="preserve">Controles: (1)
</t>
    </r>
    <r>
      <rPr>
        <b/>
        <sz val="11"/>
        <color theme="1"/>
        <rFont val="Arial"/>
        <family val="2"/>
      </rPr>
      <t>1.Verificación de información entregada por los usuarios
2.Revisión Cronograma</t>
    </r>
  </si>
  <si>
    <t>SEGUIMIENTO SEGUNDO  TRIMESTRE
 Código: F-GE-04  Versión: 1</t>
  </si>
  <si>
    <t>No  de CONTROLES
 TRIMESTRE 2</t>
  </si>
  <si>
    <r>
      <rPr>
        <b/>
        <i/>
        <sz val="14"/>
        <color rgb="FFC00000"/>
        <rFont val="Arial"/>
        <family val="2"/>
      </rPr>
      <t>Riesgo:</t>
    </r>
    <r>
      <rPr>
        <b/>
        <i/>
        <sz val="14"/>
        <color rgb="FF002060"/>
        <rFont val="Arial"/>
        <family val="2"/>
      </rPr>
      <t xml:space="preserve">"Nulidades en el proceso disciplinario por falta de idoneidad de los operadores del proceso en la aplicación de la normas disciplinarias.
</t>
    </r>
    <r>
      <rPr>
        <b/>
        <i/>
        <sz val="14"/>
        <color rgb="FFC00000"/>
        <rFont val="Arial"/>
        <family val="2"/>
      </rPr>
      <t>Descripción:</t>
    </r>
    <r>
      <rPr>
        <b/>
        <i/>
        <sz val="14"/>
        <color rgb="FF0070C0"/>
        <rFont val="Arial"/>
        <family val="2"/>
      </rPr>
      <t xml:space="preserve">Cuando se realice el acto de indagación o apertura </t>
    </r>
    <r>
      <rPr>
        <i/>
        <sz val="14"/>
        <color theme="1"/>
        <rFont val="Arial"/>
        <family val="2"/>
      </rPr>
      <t>de</t>
    </r>
    <r>
      <rPr>
        <sz val="14"/>
        <rFont val="Arial"/>
        <family val="2"/>
      </rPr>
      <t xml:space="preserve"> un proceso disciplinario  se</t>
    </r>
    <r>
      <rPr>
        <b/>
        <sz val="14"/>
        <color rgb="FF005A9E"/>
        <rFont val="Arial"/>
        <family val="2"/>
      </rPr>
      <t xml:space="preserve">  revisa </t>
    </r>
    <r>
      <rPr>
        <sz val="14"/>
        <rFont val="Arial"/>
        <family val="2"/>
      </rPr>
      <t>la tabla dinámica del control de quejas recibidas ,  con el propósito de hacer seguimiento a los procesos disciplinarios que inicie la Entidad para cumplir los términos y fundamentos de la  Ley 734 de 2002 y por ende  riesgo de nulidad del citado proceso.</t>
    </r>
    <r>
      <rPr>
        <sz val="14"/>
        <color rgb="FFFF0000"/>
        <rFont val="Arial"/>
        <family val="2"/>
      </rPr>
      <t xml:space="preserve">
</t>
    </r>
    <r>
      <rPr>
        <b/>
        <sz val="14"/>
        <color rgb="FFC00000"/>
        <rFont val="Arial"/>
        <family val="2"/>
      </rPr>
      <t>Posible Desviación:</t>
    </r>
    <r>
      <rPr>
        <sz val="14"/>
        <color rgb="FFFF0000"/>
        <rFont val="Arial"/>
        <family val="2"/>
      </rPr>
      <t xml:space="preserve"> </t>
    </r>
    <r>
      <rPr>
        <sz val="14"/>
        <rFont val="Arial"/>
        <family val="2"/>
      </rPr>
      <t>En caso de presentarse un incumplimiento en los términos del proceso se declara nulidad para iniciar nuevamente el trámite respectivo.</t>
    </r>
    <r>
      <rPr>
        <b/>
        <sz val="14"/>
        <color theme="9" tint="-0.499984740745262"/>
        <rFont val="Arial"/>
        <family val="2"/>
      </rPr>
      <t xml:space="preserve">
</t>
    </r>
    <r>
      <rPr>
        <b/>
        <sz val="14"/>
        <color rgb="FFC00000"/>
        <rFont val="Arial"/>
        <family val="2"/>
      </rPr>
      <t>Evidencias:</t>
    </r>
    <r>
      <rPr>
        <b/>
        <sz val="14"/>
        <color rgb="FF002060"/>
        <rFont val="Arial"/>
        <family val="2"/>
      </rPr>
      <t xml:space="preserve"> </t>
    </r>
    <r>
      <rPr>
        <sz val="14"/>
        <color theme="1"/>
        <rFont val="Arial"/>
        <family val="2"/>
      </rPr>
      <t xml:space="preserve">PQRSDF disciplinarias recibidas, Tabla dinámica con el seguimiento a las quejas recibidas.
</t>
    </r>
    <r>
      <rPr>
        <b/>
        <sz val="14"/>
        <color rgb="FFC00000"/>
        <rFont val="Arial"/>
        <family val="2"/>
      </rPr>
      <t xml:space="preserve">Controles: (1)
</t>
    </r>
    <r>
      <rPr>
        <b/>
        <sz val="14"/>
        <rFont val="Arial"/>
        <family val="2"/>
      </rPr>
      <t>Realizar seguimiento a los procesos disciplinarios, para verificar el cumplimiento de los términos y fundamentos normativos.</t>
    </r>
  </si>
  <si>
    <r>
      <rPr>
        <b/>
        <sz val="14"/>
        <color rgb="FFC00000"/>
        <rFont val="Arial"/>
        <family val="2"/>
      </rPr>
      <t xml:space="preserve">Riesgo: </t>
    </r>
    <r>
      <rPr>
        <b/>
        <sz val="14"/>
        <color rgb="FF002060"/>
        <rFont val="Arial"/>
        <family val="2"/>
      </rPr>
      <t xml:space="preserve">"Falta de seguimiento a la ejecución contractual por parte de la supervisión delegada".
</t>
    </r>
    <r>
      <rPr>
        <b/>
        <sz val="14"/>
        <color rgb="FFC00000"/>
        <rFont val="Arial"/>
        <family val="2"/>
      </rPr>
      <t>Descripción:</t>
    </r>
    <r>
      <rPr>
        <b/>
        <sz val="14"/>
        <color rgb="FF005A9E"/>
        <rFont val="Arial"/>
        <family val="2"/>
      </rPr>
      <t>Cada vez que se va a realizar</t>
    </r>
    <r>
      <rPr>
        <b/>
        <sz val="14"/>
        <color theme="5" tint="-0.249977111117893"/>
        <rFont val="Arial"/>
        <family val="2"/>
      </rPr>
      <t xml:space="preserve"> </t>
    </r>
    <r>
      <rPr>
        <sz val="14"/>
        <color theme="1"/>
        <rFont val="Arial"/>
        <family val="2"/>
      </rPr>
      <t xml:space="preserve">un contrato, </t>
    </r>
    <r>
      <rPr>
        <b/>
        <sz val="14"/>
        <color rgb="FF002060"/>
        <rFont val="Arial"/>
        <family val="2"/>
      </rPr>
      <t>el lider del proceso contractual</t>
    </r>
    <r>
      <rPr>
        <sz val="14"/>
        <color theme="1"/>
        <rFont val="Arial"/>
        <family val="2"/>
      </rPr>
      <t xml:space="preserve"> debe garatizar la capacidad operativa  que de respuesta al volúmen de supervisiones y  fortalecer sus competencias,   </t>
    </r>
    <r>
      <rPr>
        <b/>
        <sz val="14"/>
        <color rgb="FF002060"/>
        <rFont val="Arial"/>
        <family val="2"/>
      </rPr>
      <t>el  supervisor y/o interventor delegado</t>
    </r>
    <r>
      <rPr>
        <b/>
        <sz val="14"/>
        <color rgb="FF00B050"/>
        <rFont val="Arial"/>
        <family val="2"/>
      </rPr>
      <t>,</t>
    </r>
    <r>
      <rPr>
        <b/>
        <sz val="14"/>
        <color theme="9" tint="-0.499984740745262"/>
        <rFont val="Arial"/>
        <family val="2"/>
      </rPr>
      <t xml:space="preserve"> verifica</t>
    </r>
    <r>
      <rPr>
        <sz val="14"/>
        <color theme="1"/>
        <rFont val="Arial"/>
        <family val="2"/>
      </rPr>
      <t xml:space="preserve"> que la ejecución referida en los informes que presenta el contratista, corresponda con las obligaciones contractuales y el plan de trabajo establecido</t>
    </r>
    <r>
      <rPr>
        <b/>
        <sz val="14"/>
        <color theme="7" tint="-0.249977111117893"/>
        <rFont val="Arial"/>
        <family val="2"/>
      </rPr>
      <t xml:space="preserve">.
</t>
    </r>
    <r>
      <rPr>
        <b/>
        <sz val="14"/>
        <color rgb="FFC00000"/>
        <rFont val="Arial"/>
        <family val="2"/>
      </rPr>
      <t>Posible Desviación:</t>
    </r>
    <r>
      <rPr>
        <sz val="14"/>
        <color theme="1"/>
        <rFont val="Arial"/>
        <family val="2"/>
      </rPr>
      <t xml:space="preserve"> En caso de encontrar incumplimiento se remite al área jurídica para el correspondiente proceso sancionatorio y al comité de contratación.
</t>
    </r>
    <r>
      <rPr>
        <b/>
        <sz val="14"/>
        <color rgb="FFC00000"/>
        <rFont val="Arial"/>
        <family val="2"/>
      </rPr>
      <t>Evidencias:</t>
    </r>
    <r>
      <rPr>
        <sz val="14"/>
        <color theme="1"/>
        <rFont val="Arial"/>
        <family val="2"/>
      </rPr>
      <t xml:space="preserve"> Actas del comité de contratación, Informe de procesos sancionatorios.
</t>
    </r>
    <r>
      <rPr>
        <b/>
        <sz val="14"/>
        <color rgb="FFC00000"/>
        <rFont val="Arial"/>
        <family val="2"/>
      </rPr>
      <t xml:space="preserve">Controles: (1).
</t>
    </r>
    <r>
      <rPr>
        <b/>
        <sz val="14"/>
        <color theme="1"/>
        <rFont val="Arial"/>
        <family val="2"/>
      </rPr>
      <t>Garantizar la capacidad operativa para dar respuesta al seguimiento de la ejecución contractual con el fin de verificar el cumplimiento de las obligaciones contractuales.</t>
    </r>
    <r>
      <rPr>
        <b/>
        <sz val="14"/>
        <color rgb="FFC00000"/>
        <rFont val="Arial"/>
        <family val="2"/>
      </rPr>
      <t xml:space="preserve">
</t>
    </r>
    <r>
      <rPr>
        <sz val="14"/>
        <color theme="1"/>
        <rFont val="Arial"/>
        <family val="2"/>
      </rPr>
      <t>(Entrega de evidencias trimestral).</t>
    </r>
  </si>
  <si>
    <r>
      <rPr>
        <b/>
        <sz val="14"/>
        <color theme="1"/>
        <rFont val="Arial"/>
        <family val="2"/>
      </rPr>
      <t>Verificar que los funiconarios a cargo, realicen aplicación estricta de la norma</t>
    </r>
    <r>
      <rPr>
        <sz val="14"/>
        <color theme="1"/>
        <rFont val="Arial"/>
        <family val="2"/>
      </rPr>
      <t xml:space="preserve"> que rige todo el actuar jurídico y den cumplimiento a lo establecido en el código de ética.</t>
    </r>
  </si>
  <si>
    <r>
      <rPr>
        <b/>
        <sz val="14"/>
        <color rgb="FFC00000"/>
        <rFont val="Arial"/>
        <family val="2"/>
      </rPr>
      <t xml:space="preserve">Riesgo: </t>
    </r>
    <r>
      <rPr>
        <b/>
        <sz val="14"/>
        <color rgb="FF002060"/>
        <rFont val="Arial"/>
        <family val="2"/>
      </rPr>
      <t xml:space="preserve">"Materializacion del daño antijurídico y extensión de sus efectos a la Entidad y a los servidores públicos".
</t>
    </r>
    <r>
      <rPr>
        <b/>
        <sz val="14"/>
        <color rgb="FFC00000"/>
        <rFont val="Arial"/>
        <family val="2"/>
      </rPr>
      <t>Descripción:</t>
    </r>
    <r>
      <rPr>
        <b/>
        <sz val="14"/>
        <color rgb="FF0070C0"/>
        <rFont val="Arial"/>
        <family val="2"/>
      </rPr>
      <t>Verificar la política de prevención del daño antijurídico</t>
    </r>
    <r>
      <rPr>
        <b/>
        <sz val="14"/>
        <color rgb="FFFF0000"/>
        <rFont val="Arial"/>
        <family val="2"/>
      </rPr>
      <t xml:space="preserve"> </t>
    </r>
    <r>
      <rPr>
        <b/>
        <sz val="14"/>
        <color rgb="FFFF3300"/>
        <rFont val="Arial"/>
        <family val="2"/>
      </rPr>
      <t>frente a  las provisión de la entidad</t>
    </r>
    <r>
      <rPr>
        <sz val="14"/>
        <color rgb="FFFF0000"/>
        <rFont val="Arial"/>
        <family val="2"/>
      </rPr>
      <t xml:space="preserve"> </t>
    </r>
    <r>
      <rPr>
        <sz val="14"/>
        <color theme="1"/>
        <rFont val="Arial"/>
        <family val="2"/>
      </rPr>
      <t xml:space="preserve">(supervisión, propiedad intelectual) </t>
    </r>
    <r>
      <rPr>
        <b/>
        <sz val="14"/>
        <color rgb="FFC00000"/>
        <rFont val="Arial"/>
        <family val="2"/>
      </rPr>
      <t>revisando</t>
    </r>
    <r>
      <rPr>
        <sz val="14"/>
        <color theme="1"/>
        <rFont val="Arial"/>
        <family val="2"/>
      </rPr>
      <t xml:space="preserve"> que contenga las acciones preventivas que deberá implementar la Entidad.</t>
    </r>
    <r>
      <rPr>
        <sz val="14"/>
        <color rgb="FFFF0000"/>
        <rFont val="Arial"/>
        <family val="2"/>
      </rPr>
      <t xml:space="preserve"> </t>
    </r>
    <r>
      <rPr>
        <sz val="14"/>
        <color theme="1"/>
        <rFont val="Arial"/>
        <family val="2"/>
      </rPr>
      <t>Paralelo a  esta labor se debe</t>
    </r>
    <r>
      <rPr>
        <b/>
        <sz val="14"/>
        <color rgb="FF7030A0"/>
        <rFont val="Arial"/>
        <family val="2"/>
      </rPr>
      <t xml:space="preserve"> </t>
    </r>
    <r>
      <rPr>
        <b/>
        <sz val="14"/>
        <color rgb="FF005A9E"/>
        <rFont val="Arial"/>
        <family val="2"/>
      </rPr>
      <t>validar</t>
    </r>
    <r>
      <rPr>
        <sz val="14"/>
        <color theme="1"/>
        <rFont val="Arial"/>
        <family val="2"/>
      </rPr>
      <t xml:space="preserve"> la  Resolución N°. 201940211 (15 agosto) de 2019 por medio de la cual se adoptan las políticas generales que</t>
    </r>
    <r>
      <rPr>
        <sz val="14"/>
        <rFont val="Arial"/>
        <family val="2"/>
      </rPr>
      <t xml:space="preserve"> orientarán la defensa de la Biblioteca Pública Piloto de Medellín para América Latina</t>
    </r>
    <r>
      <rPr>
        <sz val="14"/>
        <color rgb="FFFF0000"/>
        <rFont val="Arial"/>
        <family val="2"/>
      </rPr>
      <t xml:space="preserve">.
</t>
    </r>
    <r>
      <rPr>
        <b/>
        <sz val="14"/>
        <color rgb="FFC00000"/>
        <rFont val="Arial"/>
        <family val="2"/>
      </rPr>
      <t xml:space="preserve">Evidencia: </t>
    </r>
    <r>
      <rPr>
        <sz val="14"/>
        <rFont val="Arial"/>
        <family val="2"/>
      </rPr>
      <t xml:space="preserve">Actas del comité de conciliación.
</t>
    </r>
    <r>
      <rPr>
        <b/>
        <sz val="14"/>
        <color rgb="FFC00000"/>
        <rFont val="Arial"/>
        <family val="2"/>
      </rPr>
      <t>Controles: (1)</t>
    </r>
    <r>
      <rPr>
        <sz val="14"/>
        <color rgb="FFFF0000"/>
        <rFont val="Arial"/>
        <family val="2"/>
      </rPr>
      <t xml:space="preserve">
</t>
    </r>
    <r>
      <rPr>
        <b/>
        <sz val="14"/>
        <rFont val="Arial"/>
        <family val="2"/>
      </rPr>
      <t>Verificar el cumplimiento de la política del daño antijurídico,para prevenir su materialización, as través del comité de conciliación</t>
    </r>
  </si>
  <si>
    <t>Circular autorización fimra digital</t>
  </si>
  <si>
    <r>
      <rPr>
        <b/>
        <sz val="10"/>
        <color rgb="FFC00000"/>
        <rFont val="Arial"/>
        <family val="2"/>
      </rPr>
      <t>Descripción:</t>
    </r>
    <r>
      <rPr>
        <sz val="10"/>
        <color theme="1"/>
        <rFont val="Arial"/>
        <family val="2"/>
      </rPr>
      <t>Cada vez que se va a realizar un plan de inventario de la sede central y filiales,</t>
    </r>
    <r>
      <rPr>
        <b/>
        <sz val="10"/>
        <color rgb="FF0070C0"/>
        <rFont val="Arial"/>
        <family val="2"/>
      </rPr>
      <t xml:space="preserve"> el personal responsable </t>
    </r>
    <r>
      <rPr>
        <sz val="10"/>
        <color theme="1"/>
        <rFont val="Arial"/>
        <family val="2"/>
      </rPr>
      <t xml:space="preserve">valida  las actas de inventario, tablas de verificación, actas de entrega, cierre de inventario y órdenes de salida y se envía al responsable del soporte de plataforma janium en la sede de medellin quién se encarga de </t>
    </r>
    <r>
      <rPr>
        <b/>
        <sz val="10"/>
        <color rgb="FFFF0000"/>
        <rFont val="Arial"/>
        <family val="2"/>
      </rPr>
      <t xml:space="preserve"> comparar  la toma de inventarios  con el reporte de la plataforma. </t>
    </r>
    <r>
      <rPr>
        <sz val="10"/>
        <rFont val="Arial"/>
        <family val="2"/>
      </rPr>
      <t xml:space="preserve">Posterior a la verificación del inventario se procede a realizar el informe final y cierre de este.
</t>
    </r>
    <r>
      <rPr>
        <sz val="10"/>
        <color theme="1"/>
        <rFont val="Arial"/>
        <family val="2"/>
      </rPr>
      <t xml:space="preserve">Desde la sección de Circulación y Préstamos se hace continuo seguimiento a los usuarios que tienen material   bibliográfico y audiovisual, vencido en su poder, </t>
    </r>
    <r>
      <rPr>
        <b/>
        <sz val="10"/>
        <color rgb="FFFF0000"/>
        <rFont val="Arial"/>
        <family val="2"/>
      </rPr>
      <t xml:space="preserve">verificando el listado del material prestado Vs fecha de entrega del mismo.
</t>
    </r>
    <r>
      <rPr>
        <sz val="10"/>
        <color theme="1"/>
        <rFont val="Arial"/>
        <family val="2"/>
      </rPr>
      <t xml:space="preserve">El material bibliográfico y audiovisual que se pone a disposición de los usuarios, </t>
    </r>
    <r>
      <rPr>
        <b/>
        <sz val="10"/>
        <color rgb="FFFF0000"/>
        <rFont val="Arial"/>
        <family val="2"/>
      </rPr>
      <t xml:space="preserve">a cada uno de ellos se les pone cintilla de seguridad,  y se </t>
    </r>
    <r>
      <rPr>
        <b/>
        <sz val="10"/>
        <color rgb="FF002060"/>
        <rFont val="Arial"/>
        <family val="2"/>
      </rPr>
      <t xml:space="preserve"> verifica en la antena detectora</t>
    </r>
    <r>
      <rPr>
        <b/>
        <sz val="10"/>
        <color rgb="FFFF0000"/>
        <rFont val="Arial"/>
        <family val="2"/>
      </rPr>
      <t>,</t>
    </r>
    <r>
      <rPr>
        <b/>
        <sz val="10"/>
        <color rgb="FF005A9E"/>
        <rFont val="Arial"/>
        <family val="2"/>
      </rPr>
      <t xml:space="preserve"> y el personal de vigilancia ubicado en los extremos sur y norte de la BPP, revisan los bolsos y equipamiento del personal que sale de la biblioteca.
</t>
    </r>
    <r>
      <rPr>
        <b/>
        <sz val="10"/>
        <color rgb="FFC00000"/>
        <rFont val="Arial"/>
        <family val="2"/>
      </rPr>
      <t>Posibles desviaciones:</t>
    </r>
    <r>
      <rPr>
        <sz val="10"/>
        <color theme="1"/>
        <rFont val="Arial"/>
        <family val="2"/>
      </rPr>
      <t xml:space="preserve">En caso de encontrar inconsistencias por pérdida del material bibliográfico, se comunica a la subdirección de contenidos y patrimonio para tomar las acciones pertinentes,  Cuándo se detecta que el material bibliográfico y audiovisual no suena en la antena detectora se llama a la empresa de segurida para el mantenimiento y revisión de está;
</t>
    </r>
    <r>
      <rPr>
        <b/>
        <sz val="10"/>
        <color rgb="FFC00000"/>
        <rFont val="Arial"/>
        <family val="2"/>
      </rPr>
      <t>Evidencias:</t>
    </r>
    <r>
      <rPr>
        <sz val="10"/>
        <color theme="1"/>
        <rFont val="Arial"/>
        <family val="2"/>
      </rPr>
      <t xml:space="preserve"> Actas de inventario, soporte plataforma janium,  Listado prestamo de inventarios, pantallazo cintilla dfe seguridad.
</t>
    </r>
    <r>
      <rPr>
        <b/>
        <sz val="10"/>
        <color rgb="FFC00000"/>
        <rFont val="Arial"/>
        <family val="2"/>
      </rPr>
      <t xml:space="preserve">Controles: (3):
</t>
    </r>
    <r>
      <rPr>
        <b/>
        <sz val="10"/>
        <color theme="1"/>
        <rFont val="Arial"/>
        <family val="2"/>
      </rPr>
      <t>1. Inventario material bibliográfico
2. Control préstamo de material bibliográfico y audiovisuales
3.Control seguridad material que sale de la BPP.</t>
    </r>
    <r>
      <rPr>
        <sz val="10"/>
        <color theme="1"/>
        <rFont val="Arial"/>
        <family val="2"/>
      </rPr>
      <t xml:space="preserve">
</t>
    </r>
  </si>
  <si>
    <r>
      <rPr>
        <b/>
        <sz val="12"/>
        <color rgb="FFC00000"/>
        <rFont val="Arial"/>
        <family val="2"/>
      </rPr>
      <t>Riesgo:</t>
    </r>
    <r>
      <rPr>
        <b/>
        <sz val="12"/>
        <color rgb="FF002060"/>
        <rFont val="Arial"/>
        <family val="2"/>
      </rPr>
      <t xml:space="preserve">"Deterioro del material bibliográfico y documental".
</t>
    </r>
    <r>
      <rPr>
        <b/>
        <sz val="12"/>
        <color rgb="FFC00000"/>
        <rFont val="Arial"/>
        <family val="2"/>
      </rPr>
      <t xml:space="preserve"> Descripión:</t>
    </r>
    <r>
      <rPr>
        <b/>
        <sz val="12"/>
        <color rgb="FF002060"/>
        <rFont val="Arial"/>
        <family val="2"/>
      </rPr>
      <t xml:space="preserve"> </t>
    </r>
    <r>
      <rPr>
        <b/>
        <sz val="12"/>
        <color theme="9" tint="-0.249977111117893"/>
        <rFont val="Arial"/>
        <family val="2"/>
      </rPr>
      <t>El profesional encargado del proceso,</t>
    </r>
    <r>
      <rPr>
        <sz val="12"/>
        <color theme="1"/>
        <rFont val="Arial"/>
        <family val="2"/>
      </rPr>
      <t xml:space="preserve"> proyecta el</t>
    </r>
    <r>
      <rPr>
        <b/>
        <sz val="12"/>
        <color rgb="FF00B050"/>
        <rFont val="Arial"/>
        <family val="2"/>
      </rPr>
      <t xml:space="preserve"> </t>
    </r>
    <r>
      <rPr>
        <b/>
        <sz val="12"/>
        <color theme="9" tint="-0.249977111117893"/>
        <rFont val="Arial"/>
        <family val="2"/>
      </rPr>
      <t>Plan y cronograma</t>
    </r>
    <r>
      <rPr>
        <b/>
        <sz val="12"/>
        <color theme="1"/>
        <rFont val="Arial"/>
        <family val="2"/>
      </rPr>
      <t xml:space="preserve"> </t>
    </r>
    <r>
      <rPr>
        <sz val="12"/>
        <color theme="1"/>
        <rFont val="Arial"/>
        <family val="2"/>
      </rPr>
      <t xml:space="preserve">para la </t>
    </r>
    <r>
      <rPr>
        <b/>
        <i/>
        <sz val="12"/>
        <color rgb="FF00B0F0"/>
        <rFont val="Arial"/>
        <family val="2"/>
      </rPr>
      <t>intervención de material bibliográfico y documental de carácter patrimonial que se encuentra represado</t>
    </r>
    <r>
      <rPr>
        <sz val="12"/>
        <color theme="1"/>
        <rFont val="Arial"/>
        <family val="2"/>
      </rPr>
      <t xml:space="preserve"> y lo socializa con todo el personal que interviene en esta labor, quienes se encargan del ingreso a la base de datos janium y la preparación física del material para facilitar el acceso y difusión, </t>
    </r>
    <r>
      <rPr>
        <b/>
        <sz val="12"/>
        <color rgb="FF0070C0"/>
        <rFont val="Arial"/>
        <family val="2"/>
      </rPr>
      <t>previo a este ingreso</t>
    </r>
    <r>
      <rPr>
        <sz val="12"/>
        <color theme="1"/>
        <rFont val="Arial"/>
        <family val="2"/>
      </rPr>
      <t xml:space="preserve"> se hace una</t>
    </r>
    <r>
      <rPr>
        <sz val="12"/>
        <color rgb="FFC00000"/>
        <rFont val="Arial"/>
        <family val="2"/>
      </rPr>
      <t xml:space="preserve"> evaluación y valoración</t>
    </r>
    <r>
      <rPr>
        <sz val="12"/>
        <color theme="1"/>
        <rFont val="Arial"/>
        <family val="2"/>
      </rPr>
      <t xml:space="preserve"> para establecer la pertinencia, a través del </t>
    </r>
    <r>
      <rPr>
        <b/>
        <sz val="12"/>
        <color theme="5" tint="-0.249977111117893"/>
        <rFont val="Arial"/>
        <family val="2"/>
      </rPr>
      <t xml:space="preserve">inventario natural </t>
    </r>
    <r>
      <rPr>
        <sz val="12"/>
        <color theme="1"/>
        <rFont val="Arial"/>
        <family val="2"/>
      </rPr>
      <t xml:space="preserve">y se verifica la oportunidad  en la entrega de la información de carácter patrimonial.
</t>
    </r>
    <r>
      <rPr>
        <b/>
        <sz val="12"/>
        <color rgb="FFC00000"/>
        <rFont val="Arial"/>
        <family val="2"/>
      </rPr>
      <t xml:space="preserve">Evidencias: </t>
    </r>
    <r>
      <rPr>
        <b/>
        <sz val="12"/>
        <color theme="1"/>
        <rFont val="Arial"/>
        <family val="2"/>
      </rPr>
      <t xml:space="preserve">Listado de material patrimonial ingresado, inventario natural, Plan y cronograma.
</t>
    </r>
    <r>
      <rPr>
        <b/>
        <sz val="12"/>
        <color rgb="FFC00000"/>
        <rFont val="Arial"/>
        <family val="2"/>
      </rPr>
      <t xml:space="preserve">Controles: (1)
</t>
    </r>
    <r>
      <rPr>
        <b/>
        <sz val="12"/>
        <color theme="1"/>
        <rFont val="Arial"/>
        <family val="2"/>
      </rPr>
      <t>Intervención del material bibliográfico y documental de carácter patrimonial.</t>
    </r>
    <r>
      <rPr>
        <b/>
        <sz val="12"/>
        <color rgb="FFC00000"/>
        <rFont val="Arial"/>
        <family val="2"/>
      </rPr>
      <t xml:space="preserve">
</t>
    </r>
  </si>
  <si>
    <t>2. Seguimiento a los usuarios morosos</t>
  </si>
  <si>
    <t>Control 1. El plan de inventario se ejecutará a partir del mes de julio. Control 3. Debido al cierre de los servicios en la biblioteca por la declaración de pandemia y cuarentena no se llevó a cabo este control</t>
  </si>
  <si>
    <t>Control 1. Debido al cierre de los servicios en la biblioteca por la declaración de pandemia y cuarentena no se llevó este control</t>
  </si>
  <si>
    <r>
      <rPr>
        <b/>
        <sz val="10"/>
        <color rgb="FFC00000"/>
        <rFont val="Arial"/>
        <family val="2"/>
      </rPr>
      <t xml:space="preserve">Riesgo: </t>
    </r>
    <r>
      <rPr>
        <b/>
        <sz val="10"/>
        <color rgb="FF002060"/>
        <rFont val="Arial"/>
        <family val="2"/>
      </rPr>
      <t xml:space="preserve">"Pérdida  del material bibliográfico y documental".
</t>
    </r>
    <r>
      <rPr>
        <b/>
        <sz val="10"/>
        <color rgb="FFC00000"/>
        <rFont val="Arial"/>
        <family val="2"/>
      </rPr>
      <t>Descripción:</t>
    </r>
    <r>
      <rPr>
        <sz val="10"/>
        <color theme="1"/>
        <rFont val="Arial"/>
        <family val="2"/>
      </rPr>
      <t>Cada vez que se va a realizar un plan de inventario de la sede central y filiales,</t>
    </r>
    <r>
      <rPr>
        <b/>
        <sz val="10"/>
        <color rgb="FF0070C0"/>
        <rFont val="Arial"/>
        <family val="2"/>
      </rPr>
      <t xml:space="preserve"> el personal responsable </t>
    </r>
    <r>
      <rPr>
        <sz val="10"/>
        <color theme="1"/>
        <rFont val="Arial"/>
        <family val="2"/>
      </rPr>
      <t xml:space="preserve">valida  las actas de inventario, tablas de verificación, actas de entrega, cierre de inventario y órdenes de salida y se envía al responsable del soporte de plataforma janium en la sede de medellin quién se encarga de </t>
    </r>
    <r>
      <rPr>
        <b/>
        <sz val="10"/>
        <color rgb="FFFF0000"/>
        <rFont val="Arial"/>
        <family val="2"/>
      </rPr>
      <t xml:space="preserve"> comparar  la toma de inventarios  con el reporte de la plataforma. </t>
    </r>
    <r>
      <rPr>
        <sz val="10"/>
        <rFont val="Arial"/>
        <family val="2"/>
      </rPr>
      <t xml:space="preserve">Posterior a la verificación del inventario se procede a realizar el informe final y cierre de este.
</t>
    </r>
    <r>
      <rPr>
        <sz val="10"/>
        <color theme="1"/>
        <rFont val="Arial"/>
        <family val="2"/>
      </rPr>
      <t xml:space="preserve">Desde la sección de Circulación y Préstamos se hace continuo seguimiento a los usuarios que tienen material   bibliográfico y audiovisual, vencido en su poder, </t>
    </r>
    <r>
      <rPr>
        <b/>
        <sz val="10"/>
        <color rgb="FFFF0000"/>
        <rFont val="Arial"/>
        <family val="2"/>
      </rPr>
      <t xml:space="preserve">verificando el listado del material prestado Vs fecha de entrega del mismo.
</t>
    </r>
    <r>
      <rPr>
        <sz val="10"/>
        <color theme="1"/>
        <rFont val="Arial"/>
        <family val="2"/>
      </rPr>
      <t xml:space="preserve">El material bibliográfico y audiovisual que se pone a disposición de los usuarios, </t>
    </r>
    <r>
      <rPr>
        <b/>
        <sz val="10"/>
        <color rgb="FFFF0000"/>
        <rFont val="Arial"/>
        <family val="2"/>
      </rPr>
      <t xml:space="preserve">a cada uno de ellos se les pone cintilla de seguridad,  y se </t>
    </r>
    <r>
      <rPr>
        <b/>
        <sz val="10"/>
        <color rgb="FF002060"/>
        <rFont val="Arial"/>
        <family val="2"/>
      </rPr>
      <t xml:space="preserve"> verifica en la antena detectora</t>
    </r>
    <r>
      <rPr>
        <b/>
        <sz val="10"/>
        <color rgb="FFFF0000"/>
        <rFont val="Arial"/>
        <family val="2"/>
      </rPr>
      <t>,</t>
    </r>
    <r>
      <rPr>
        <b/>
        <sz val="10"/>
        <color rgb="FF005A9E"/>
        <rFont val="Arial"/>
        <family val="2"/>
      </rPr>
      <t xml:space="preserve"> y el personal de vigilancia ubicado en los extremos sur y norte de la BPP, revisan los bolsos y equipamiento del personal que sale de la biblioteca.
</t>
    </r>
    <r>
      <rPr>
        <b/>
        <sz val="10"/>
        <color rgb="FFC00000"/>
        <rFont val="Arial"/>
        <family val="2"/>
      </rPr>
      <t>Posibles desviaciones:</t>
    </r>
    <r>
      <rPr>
        <sz val="10"/>
        <color theme="1"/>
        <rFont val="Arial"/>
        <family val="2"/>
      </rPr>
      <t xml:space="preserve">En caso de encontrar inconsistencias por pérdida del material bibliográfico, se comunica a la subdirección de contenidos y patrimonio para tomar las acciones pertinentes,  Cuándo se detecta que el material bibliográfico y audiovisual no suena en la antena detectora se llama a la empresa de segurida para el mantenimiento y revisión de está;
</t>
    </r>
    <r>
      <rPr>
        <b/>
        <sz val="10"/>
        <color rgb="FFC00000"/>
        <rFont val="Arial"/>
        <family val="2"/>
      </rPr>
      <t>Evidencias:</t>
    </r>
    <r>
      <rPr>
        <sz val="10"/>
        <color theme="1"/>
        <rFont val="Arial"/>
        <family val="2"/>
      </rPr>
      <t xml:space="preserve"> Actas de inventario, soporte plataforma janium,  Listado prestamo de inventarios, pantallazo cintilla dfe seguridad.
</t>
    </r>
    <r>
      <rPr>
        <b/>
        <sz val="10"/>
        <color rgb="FFC00000"/>
        <rFont val="Arial"/>
        <family val="2"/>
      </rPr>
      <t xml:space="preserve">Controles: (3):
</t>
    </r>
    <r>
      <rPr>
        <b/>
        <sz val="10"/>
        <color theme="1"/>
        <rFont val="Arial"/>
        <family val="2"/>
      </rPr>
      <t>1. Inventario material bibliográfico
2. Control préstamo de material bibliográfico y audiovisuales
3.Control seguridad material que sale de la BPP.</t>
    </r>
    <r>
      <rPr>
        <sz val="10"/>
        <color theme="1"/>
        <rFont val="Arial"/>
        <family val="2"/>
      </rPr>
      <t xml:space="preserve">
</t>
    </r>
  </si>
  <si>
    <r>
      <rPr>
        <b/>
        <i/>
        <sz val="12"/>
        <color rgb="FF002060"/>
        <rFont val="Arial"/>
        <family val="2"/>
      </rPr>
      <t>TECNOLOGÍA:"Fallas en el funcionamiento de los equipos y accesorios periféricos".</t>
    </r>
    <r>
      <rPr>
        <b/>
        <i/>
        <sz val="10"/>
        <color rgb="FFC00000"/>
        <rFont val="Arial"/>
        <family val="2"/>
      </rPr>
      <t xml:space="preserve">
Descipción:</t>
    </r>
    <r>
      <rPr>
        <b/>
        <i/>
        <sz val="10"/>
        <color theme="3"/>
        <rFont val="Arial"/>
        <family val="2"/>
      </rPr>
      <t>El líder del proceso</t>
    </r>
    <r>
      <rPr>
        <b/>
        <sz val="10"/>
        <color theme="3"/>
        <rFont val="Arial"/>
        <family val="2"/>
      </rPr>
      <t>,</t>
    </r>
    <r>
      <rPr>
        <sz val="10"/>
        <rFont val="Arial"/>
        <family val="2"/>
      </rPr>
      <t xml:space="preserve"> se encarga de establecer un cronograma, </t>
    </r>
    <r>
      <rPr>
        <b/>
        <i/>
        <sz val="10"/>
        <color rgb="FFFF0000"/>
        <rFont val="Arial"/>
        <family val="2"/>
      </rPr>
      <t>semestral</t>
    </r>
    <r>
      <rPr>
        <sz val="10"/>
        <rFont val="Arial"/>
        <family val="2"/>
      </rPr>
      <t>, para  programar el mantenimiento preventivo, a los equipos, periféricos, y accesorios, utilizados por los  fiuncionarios de la entidad,    con el propósito de minimizar las fallas de las herramientas tecnológicas y aumentar la productividad en el desempeño,</t>
    </r>
    <r>
      <rPr>
        <b/>
        <i/>
        <sz val="10"/>
        <color theme="9" tint="-0.499984740745262"/>
        <rFont val="Arial"/>
        <family val="2"/>
      </rPr>
      <t xml:space="preserve"> </t>
    </r>
    <r>
      <rPr>
        <b/>
        <i/>
        <sz val="10"/>
        <color rgb="FFFF3300"/>
        <rFont val="Arial"/>
        <family val="2"/>
      </rPr>
      <t xml:space="preserve"> asimismo el equipo de trabajo </t>
    </r>
    <r>
      <rPr>
        <sz val="10"/>
        <color rgb="FFFF3300"/>
        <rFont val="Arial"/>
        <family val="2"/>
      </rPr>
      <t xml:space="preserve"> realiza</t>
    </r>
    <r>
      <rPr>
        <b/>
        <i/>
        <sz val="10"/>
        <color rgb="FFFF3300"/>
        <rFont val="Arial"/>
        <family val="2"/>
      </rPr>
      <t xml:space="preserve"> mensualmente </t>
    </r>
    <r>
      <rPr>
        <sz val="10"/>
        <rFont val="Arial"/>
        <family val="2"/>
      </rPr>
      <t>la atención a los requerimientos por parte de la mesa de ayuda, en el momento que los funcionarios lo soliciten</t>
    </r>
    <r>
      <rPr>
        <sz val="10"/>
        <color rgb="FF002060"/>
        <rFont val="Arial"/>
        <family val="2"/>
      </rPr>
      <t xml:space="preserve"> </t>
    </r>
    <r>
      <rPr>
        <b/>
        <i/>
        <sz val="10"/>
        <color rgb="FF002060"/>
        <rFont val="Arial"/>
        <family val="2"/>
      </rPr>
      <t>y Verifica</t>
    </r>
    <r>
      <rPr>
        <b/>
        <i/>
        <sz val="10"/>
        <color rgb="FF0070C0"/>
        <rFont val="Arial"/>
        <family val="2"/>
      </rPr>
      <t xml:space="preserve"> </t>
    </r>
    <r>
      <rPr>
        <sz val="10"/>
        <color theme="1"/>
        <rFont val="Arial"/>
        <family val="2"/>
      </rPr>
      <t>el cumplimiento de la  politica para el funcionamiento de equipos y accesorios perifericos frente al mantenimiento preventivo y a los requerimientos de la mesa de ayuda.</t>
    </r>
    <r>
      <rPr>
        <sz val="10"/>
        <color rgb="FFFF0000"/>
        <rFont val="Arial"/>
        <family val="2"/>
      </rPr>
      <t xml:space="preserve">
</t>
    </r>
    <r>
      <rPr>
        <b/>
        <sz val="10"/>
        <color rgb="FFC00000"/>
        <rFont val="Arial"/>
        <family val="2"/>
      </rPr>
      <t>Posibles Desviaciones:</t>
    </r>
    <r>
      <rPr>
        <sz val="10"/>
        <color theme="1"/>
        <rFont val="Arial"/>
        <family val="2"/>
      </rPr>
      <t>Cuando no se puede realizar el mantenimiento se debe reprogramar la actividad y comunicar oportunamente, la desviación presentada.</t>
    </r>
    <r>
      <rPr>
        <b/>
        <i/>
        <sz val="10"/>
        <color rgb="FF00B050"/>
        <rFont val="Arial"/>
        <family val="2"/>
      </rPr>
      <t xml:space="preserve">
</t>
    </r>
    <r>
      <rPr>
        <b/>
        <i/>
        <sz val="10"/>
        <color rgb="FFC00000"/>
        <rFont val="Arial"/>
        <family val="2"/>
      </rPr>
      <t xml:space="preserve">Evidencias: </t>
    </r>
    <r>
      <rPr>
        <i/>
        <sz val="10"/>
        <rFont val="Arial"/>
        <family val="2"/>
      </rPr>
      <t xml:space="preserve"> </t>
    </r>
    <r>
      <rPr>
        <sz val="10"/>
        <rFont val="Arial"/>
        <family val="2"/>
      </rPr>
      <t xml:space="preserve">Cronograma de mantenimiento semestral, Informe de requerimientos mensual.
</t>
    </r>
    <r>
      <rPr>
        <b/>
        <sz val="10"/>
        <color rgb="FFC00000"/>
        <rFont val="Arial"/>
        <family val="2"/>
      </rPr>
      <t>Controles: (</t>
    </r>
    <r>
      <rPr>
        <sz val="10"/>
        <color rgb="FFFF0000"/>
        <rFont val="Arial"/>
        <family val="2"/>
      </rPr>
      <t xml:space="preserve">2)
</t>
    </r>
    <r>
      <rPr>
        <b/>
        <sz val="10"/>
        <color theme="1"/>
        <rFont val="Arial"/>
        <family val="2"/>
      </rPr>
      <t>1.Verificar el cumplimiento de lmantenimiento preventivo Vs Cronograma planeado.
2.Realizar el informe mensual de la gestión tecnológica.</t>
    </r>
  </si>
  <si>
    <r>
      <rPr>
        <b/>
        <sz val="10"/>
        <color rgb="FF002060"/>
        <rFont val="Arial"/>
        <family val="2"/>
      </rPr>
      <t xml:space="preserve">TECNOLOGÍA: "Información digital".
</t>
    </r>
    <r>
      <rPr>
        <b/>
        <sz val="10"/>
        <color rgb="FFC00000"/>
        <rFont val="Arial"/>
        <family val="2"/>
      </rPr>
      <t xml:space="preserve">Descripción: </t>
    </r>
    <r>
      <rPr>
        <b/>
        <sz val="10"/>
        <color rgb="FF0070C0"/>
        <rFont val="Arial"/>
        <family val="2"/>
      </rPr>
      <t xml:space="preserve">Cada semestre </t>
    </r>
    <r>
      <rPr>
        <sz val="10"/>
        <color theme="1"/>
        <rFont val="Arial"/>
        <family val="2"/>
      </rPr>
      <t xml:space="preserve">el </t>
    </r>
    <r>
      <rPr>
        <b/>
        <i/>
        <sz val="10"/>
        <color theme="3" tint="-0.249977111117893"/>
        <rFont val="Arial"/>
        <family val="2"/>
      </rPr>
      <t xml:space="preserve">equipo de trabajo </t>
    </r>
    <r>
      <rPr>
        <sz val="10"/>
        <color theme="1"/>
        <rFont val="Arial"/>
        <family val="2"/>
      </rPr>
      <t xml:space="preserve">de tecnología </t>
    </r>
    <r>
      <rPr>
        <b/>
        <i/>
        <sz val="10"/>
        <color rgb="FF0070C0"/>
        <rFont val="Arial"/>
        <family val="2"/>
      </rPr>
      <t xml:space="preserve">Verifica </t>
    </r>
    <r>
      <rPr>
        <sz val="10"/>
        <color theme="1"/>
        <rFont val="Arial"/>
        <family val="2"/>
      </rPr>
      <t>que la herramienta de BackUp se encuentre instalada en todos los equipos administrativos y se encuentre en funcionamiento.</t>
    </r>
    <r>
      <rPr>
        <b/>
        <sz val="10"/>
        <color rgb="FF002060"/>
        <rFont val="Arial"/>
        <family val="2"/>
      </rPr>
      <t xml:space="preserve"> En el plan de mantenimiento preventivo y correctivo </t>
    </r>
    <r>
      <rPr>
        <sz val="10"/>
        <color theme="1"/>
        <rFont val="Arial"/>
        <family val="2"/>
      </rPr>
      <t xml:space="preserve">que se realiza a los equipos de cómputo , se </t>
    </r>
    <r>
      <rPr>
        <b/>
        <sz val="10"/>
        <color rgb="FFC00000"/>
        <rFont val="Arial"/>
        <family val="2"/>
      </rPr>
      <t xml:space="preserve">revisa que la herramienta este instalada </t>
    </r>
    <r>
      <rPr>
        <sz val="10"/>
        <color theme="1"/>
        <rFont val="Arial"/>
        <family val="2"/>
      </rPr>
      <t>, ademas se atienden los requerimientos de revision de la herramienta , con el proposito de obtener  el optimo funcionamiento por parte de los usuarios,</t>
    </r>
    <r>
      <rPr>
        <sz val="10"/>
        <color rgb="FFFF3300"/>
        <rFont val="Arial"/>
        <family val="2"/>
      </rPr>
      <t xml:space="preserve"> </t>
    </r>
    <r>
      <rPr>
        <b/>
        <i/>
        <sz val="10"/>
        <color rgb="FFFF3300"/>
        <rFont val="Arial"/>
        <family val="2"/>
      </rPr>
      <t>y se convalida</t>
    </r>
    <r>
      <rPr>
        <b/>
        <sz val="10"/>
        <color rgb="FF00B050"/>
        <rFont val="Arial"/>
        <family val="2"/>
      </rPr>
      <t xml:space="preserve"> </t>
    </r>
    <r>
      <rPr>
        <sz val="10"/>
        <rFont val="Arial"/>
        <family val="2"/>
      </rPr>
      <t>q</t>
    </r>
    <r>
      <rPr>
        <sz val="10"/>
        <color theme="1"/>
        <rFont val="Arial"/>
        <family val="2"/>
      </rPr>
      <t xml:space="preserve">ue la instalación del  BackUp se encuentre  registrada en el inventario.
</t>
    </r>
    <r>
      <rPr>
        <b/>
        <sz val="10"/>
        <color rgb="FFC00000"/>
        <rFont val="Arial"/>
        <family val="2"/>
      </rPr>
      <t xml:space="preserve">Posibles Desviaciones </t>
    </r>
    <r>
      <rPr>
        <sz val="10"/>
        <color theme="1"/>
        <rFont val="Arial"/>
        <family val="2"/>
      </rPr>
      <t>Cuando se encuentre que la herramienta del BackUp no está instalada se realiza el reporte y se procede con la instalación.</t>
    </r>
    <r>
      <rPr>
        <b/>
        <sz val="10"/>
        <color rgb="FF002060"/>
        <rFont val="Arial"/>
        <family val="2"/>
      </rPr>
      <t xml:space="preserve">
</t>
    </r>
    <r>
      <rPr>
        <b/>
        <sz val="10"/>
        <color rgb="FFC00000"/>
        <rFont val="Arial"/>
        <family val="2"/>
      </rPr>
      <t xml:space="preserve">EVIDENCIA:  </t>
    </r>
    <r>
      <rPr>
        <sz val="10"/>
        <color theme="1"/>
        <rFont val="Arial"/>
        <family val="2"/>
      </rPr>
      <t xml:space="preserve">Registro de la herramienta instalada en el equipo, Plan de mantenimiento preventivo.
</t>
    </r>
    <r>
      <rPr>
        <b/>
        <sz val="10"/>
        <color rgb="FFC00000"/>
        <rFont val="Arial"/>
        <family val="2"/>
      </rPr>
      <t xml:space="preserve">Controles: (2)
</t>
    </r>
    <r>
      <rPr>
        <b/>
        <sz val="10"/>
        <color theme="1"/>
        <rFont val="Arial"/>
        <family val="2"/>
      </rPr>
      <t xml:space="preserve">1. Realizar informe de utilización de la herramienta del Backup
2.Verificar el Plan de mantenimiento preventivo para corroborar que la herramienta esté instalada.
</t>
    </r>
    <r>
      <rPr>
        <b/>
        <sz val="10"/>
        <color rgb="FF002060"/>
        <rFont val="Arial"/>
        <family val="2"/>
      </rPr>
      <t xml:space="preserve"> </t>
    </r>
  </si>
  <si>
    <t>Planillas de registro y control de comunciaciones oficiales hasta el 30 de junio de 2020:
https://bibliotecasmedellin-my.sharepoint.com/:x:/g/personal/auxiliar_documental_bpp_gov_co/Ed7m1HjCIsxBqKhAwDGNyXIBGHoXYGnvP4vDz4sAH1R9mg?e=2i9trM</t>
  </si>
  <si>
    <t xml:space="preserve">Formato Unico de Inventario Documental de transferencias documentales por procesos:
https://bibliotecasmedellin-my.sharepoint.com/:x:/g/personal/auxiliar_documental_bpp_gov_co/Ed7m1HjCIsxBqKhAwDGNyXIBGHoXYGnvP4vDz4sAH1R9mg?e=2i9trM
https://bibliotecasmedellin-my.sharepoint.com/:x:/g/personal/auxiliar_documental_bpp_gov_co/Ed7m1HjCIsxBqKhAwDGNyXIBGHoXYGnvP4vDz4sAH1R9mg?e=2i9trM
</t>
  </si>
  <si>
    <t>Resgistro y seguimiento a las comunicaciones oficiales:
https://bibliotecasmedellin-my.sharepoint.com/:x:/g/personal/auxiliar_documental_bpp_gov_co/Ed7m1HjCIsxBqKhAwDGNyXIBGHoXYGnvP4vDz4sAH1R9mg?e=2i9trM</t>
  </si>
  <si>
    <t>Se retroalimenta al personal sobre la normativad archivistica, y se les comparte el normograma del proceso, así mismo se siguen los lineamiento drel codigo Unico disciplinario ley 734 de 2020.
https://bibliotecasmedellin-my.sharepoint.com/:x:/g/personal/gestion_documental_bpp_gov_co/EWtTbxhKwTZLvJ_FoeQN5OUB5TuMmdp4aMYFICGWMhtm5A?e=39L224
https://bibliotecasmedellin-my.sharepoint.com/:x:/g/personal/gestion_documental_bpp_gov_co/EYjHNa2tBRtHiU3l-jJJrhYBSirJjZSpqMbDI4aOMtGM1Q?e=0USGy1</t>
  </si>
  <si>
    <r>
      <rPr>
        <b/>
        <i/>
        <sz val="9"/>
        <color rgb="FF002060"/>
        <rFont val="Arial"/>
        <family val="2"/>
      </rPr>
      <t>GESTIÓN DOCUMENTAL</t>
    </r>
    <r>
      <rPr>
        <b/>
        <i/>
        <sz val="12"/>
        <color rgb="FF002060"/>
        <rFont val="Arial"/>
        <family val="2"/>
      </rPr>
      <t>: "Perdida de documentos"</t>
    </r>
    <r>
      <rPr>
        <i/>
        <sz val="9"/>
        <color rgb="FF002060"/>
        <rFont val="Arial"/>
        <family val="2"/>
      </rPr>
      <t xml:space="preserve">
</t>
    </r>
    <r>
      <rPr>
        <b/>
        <sz val="9"/>
        <color rgb="FFC00000"/>
        <rFont val="Arial"/>
        <family val="2"/>
      </rPr>
      <t xml:space="preserve">Descripción: </t>
    </r>
    <r>
      <rPr>
        <sz val="9"/>
        <rFont val="Arial"/>
        <family val="2"/>
      </rPr>
      <t>De manera</t>
    </r>
    <r>
      <rPr>
        <b/>
        <sz val="9"/>
        <color rgb="FF002060"/>
        <rFont val="Arial"/>
        <family val="2"/>
      </rPr>
      <t xml:space="preserve"> permanente</t>
    </r>
    <r>
      <rPr>
        <sz val="9"/>
        <color rgb="FF002060"/>
        <rFont val="Arial"/>
        <family val="2"/>
      </rPr>
      <t xml:space="preserve"> </t>
    </r>
    <r>
      <rPr>
        <b/>
        <sz val="9"/>
        <color rgb="FF002060"/>
        <rFont val="Arial"/>
        <family val="2"/>
      </rPr>
      <t>el Técnico Administrativo de Gestión Documental con el apoyo del Técnico y Administrativo a la Unidad de Correspondencia</t>
    </r>
    <r>
      <rPr>
        <b/>
        <sz val="9"/>
        <color rgb="FFFF0000"/>
        <rFont val="Arial"/>
        <family val="2"/>
      </rPr>
      <t xml:space="preserve"> </t>
    </r>
    <r>
      <rPr>
        <b/>
        <sz val="9"/>
        <color theme="9" tint="-0.249977111117893"/>
        <rFont val="Arial"/>
        <family val="2"/>
      </rPr>
      <t xml:space="preserve"> Verifican</t>
    </r>
    <r>
      <rPr>
        <sz val="9"/>
        <rFont val="Arial"/>
        <family val="2"/>
      </rPr>
      <t xml:space="preserve">  el archivo con  base de datos, en el cual se  registran las comunicaciones  oficiales  que ingresan, salen o se generan internamente en la entidad,  que son tramitadas a traves de  la Unidad de Correspondencia </t>
    </r>
    <r>
      <rPr>
        <b/>
        <sz val="9"/>
        <color theme="9" tint="-0.249977111117893"/>
        <rFont val="Arial"/>
        <family val="2"/>
      </rPr>
      <t xml:space="preserve"> </t>
    </r>
    <r>
      <rPr>
        <b/>
        <sz val="9"/>
        <color rgb="FF005A9E"/>
        <rFont val="Arial"/>
        <family val="2"/>
      </rPr>
      <t>y comparan</t>
    </r>
    <r>
      <rPr>
        <sz val="9"/>
        <rFont val="Arial"/>
        <family val="2"/>
      </rPr>
      <t xml:space="preserve"> la información</t>
    </r>
    <r>
      <rPr>
        <b/>
        <i/>
        <sz val="9"/>
        <color rgb="FF005A9E"/>
        <rFont val="Arial"/>
        <family val="2"/>
      </rPr>
      <t xml:space="preserve"> frente al cronograma de las transferencias</t>
    </r>
    <r>
      <rPr>
        <sz val="9"/>
        <color rgb="FF005A9E"/>
        <rFont val="Arial"/>
        <family val="2"/>
      </rPr>
      <t xml:space="preserve"> </t>
    </r>
    <r>
      <rPr>
        <sz val="9"/>
        <rFont val="Arial"/>
        <family val="2"/>
      </rPr>
      <t xml:space="preserve">documentales  que contiene la documentación de los archivos de gestión de cada una de las unidades administrativas productoras de documentos y que debe conservarse en el archivo central e histórico de la entidad.
</t>
    </r>
    <r>
      <rPr>
        <b/>
        <sz val="9"/>
        <color rgb="FFC00000"/>
        <rFont val="Arial"/>
        <family val="2"/>
      </rPr>
      <t>Posibles Desviaciones:</t>
    </r>
    <r>
      <rPr>
        <b/>
        <i/>
        <sz val="9"/>
        <color rgb="FFC00000"/>
        <rFont val="Arial"/>
        <family val="2"/>
      </rPr>
      <t xml:space="preserve"> </t>
    </r>
    <r>
      <rPr>
        <sz val="9"/>
        <color theme="1"/>
        <rFont val="Arial"/>
        <family val="2"/>
      </rPr>
      <t>En caso de encontrar información faltante, requiere al líder del proceso a través de correo, el suministro de la información para evitar pérdida de documentos.</t>
    </r>
    <r>
      <rPr>
        <sz val="9"/>
        <rFont val="Arial"/>
        <family val="2"/>
      </rPr>
      <t xml:space="preserve">
</t>
    </r>
    <r>
      <rPr>
        <b/>
        <sz val="9"/>
        <color rgb="FFC00000"/>
        <rFont val="Arial"/>
        <family val="2"/>
      </rPr>
      <t>EVIDENCIAS</t>
    </r>
    <r>
      <rPr>
        <sz val="9"/>
        <color rgb="FFC00000"/>
        <rFont val="Arial"/>
        <family val="2"/>
      </rPr>
      <t>:</t>
    </r>
    <r>
      <rPr>
        <b/>
        <i/>
        <sz val="9"/>
        <color rgb="FF0070C0"/>
        <rFont val="Arial"/>
        <family val="2"/>
      </rPr>
      <t xml:space="preserve"> </t>
    </r>
    <r>
      <rPr>
        <sz val="9"/>
        <color theme="1"/>
        <rFont val="Arial"/>
        <family val="2"/>
      </rPr>
      <t xml:space="preserve">Base de datos de ingreso y salida de documentos, VsTablas de transferencia documental intervenidas en el periodo a evaluar (Trimestral).
</t>
    </r>
    <r>
      <rPr>
        <b/>
        <sz val="9"/>
        <color rgb="FFC00000"/>
        <rFont val="Arial"/>
        <family val="2"/>
      </rPr>
      <t xml:space="preserve">Controles: (2)
</t>
    </r>
    <r>
      <rPr>
        <b/>
        <sz val="9"/>
        <color theme="1"/>
        <rFont val="Arial"/>
        <family val="2"/>
      </rPr>
      <t>1.Revisar de manera permanente el archivo con base de datos donde se registran las comunicaciones oficiales. (Entrega evidencias trimestral)
2.Verificar las transferencias documentales donde reposan los archivos de gestión de cada una de las unidades administrativas.</t>
    </r>
  </si>
  <si>
    <r>
      <rPr>
        <b/>
        <sz val="9"/>
        <color rgb="FFC00000"/>
        <rFont val="Arial"/>
        <family val="2"/>
      </rPr>
      <t xml:space="preserve">
</t>
    </r>
    <r>
      <rPr>
        <b/>
        <i/>
        <sz val="9"/>
        <color rgb="FF002060"/>
        <rFont val="Arial"/>
        <family val="2"/>
      </rPr>
      <t>GESTIÓN DOCUMENTAL</t>
    </r>
    <r>
      <rPr>
        <b/>
        <i/>
        <sz val="12"/>
        <color rgb="FF002060"/>
        <rFont val="Arial"/>
        <family val="2"/>
      </rPr>
      <t>:"Ingreso y salida de documentos sin radicar".</t>
    </r>
    <r>
      <rPr>
        <b/>
        <sz val="9"/>
        <color rgb="FFC00000"/>
        <rFont val="Arial"/>
        <family val="2"/>
      </rPr>
      <t xml:space="preserve">
Descripción: </t>
    </r>
    <r>
      <rPr>
        <b/>
        <i/>
        <sz val="9"/>
        <color rgb="FFFF3300"/>
        <rFont val="Arial"/>
        <family val="2"/>
      </rPr>
      <t>Timestralmente</t>
    </r>
    <r>
      <rPr>
        <sz val="9"/>
        <color theme="1"/>
        <rFont val="Arial"/>
        <family val="2"/>
      </rPr>
      <t xml:space="preserve"> el </t>
    </r>
    <r>
      <rPr>
        <b/>
        <sz val="9"/>
        <color rgb="FF002060"/>
        <rFont val="Arial"/>
        <family val="2"/>
      </rPr>
      <t>Técnico Administrativo de Gestión Documental y el  Comité Institucional de  Gestión y Desempeño</t>
    </r>
    <r>
      <rPr>
        <b/>
        <i/>
        <sz val="9"/>
        <color rgb="FF00B050"/>
        <rFont val="Arial"/>
        <family val="2"/>
      </rPr>
      <t xml:space="preserve"> Verifican </t>
    </r>
    <r>
      <rPr>
        <sz val="9"/>
        <color theme="1"/>
        <rFont val="Arial"/>
        <family val="2"/>
      </rPr>
      <t xml:space="preserve"> la consolidación del registro y seguimiento a las comunicaciones oficiales, con el propósito de que toda la información que ingresa y sale de la Biblioteca, sea gestionada centralizadamente  a  través de la Unidad de Correspondencia  y</t>
    </r>
    <r>
      <rPr>
        <sz val="9"/>
        <color rgb="FFFF3300"/>
        <rFont val="Arial"/>
        <family val="2"/>
      </rPr>
      <t xml:space="preserve"> </t>
    </r>
    <r>
      <rPr>
        <b/>
        <i/>
        <sz val="9"/>
        <color rgb="FFFF3300"/>
        <rFont val="Arial"/>
        <family val="2"/>
      </rPr>
      <t>validan</t>
    </r>
    <r>
      <rPr>
        <b/>
        <i/>
        <sz val="9"/>
        <color theme="9" tint="-0.499984740745262"/>
        <rFont val="Arial"/>
        <family val="2"/>
      </rPr>
      <t xml:space="preserve"> </t>
    </r>
    <r>
      <rPr>
        <b/>
        <i/>
        <sz val="9"/>
        <color rgb="FF005A9E"/>
        <rFont val="Arial"/>
        <family val="2"/>
      </rPr>
      <t xml:space="preserve">el cumplimiento con la  politica de operación de procesos.
</t>
    </r>
    <r>
      <rPr>
        <b/>
        <i/>
        <sz val="9"/>
        <color rgb="FFC00000"/>
        <rFont val="Arial"/>
        <family val="2"/>
      </rPr>
      <t>Posible Desviación:</t>
    </r>
    <r>
      <rPr>
        <sz val="9"/>
        <color theme="1"/>
        <rFont val="Arial"/>
        <family val="2"/>
      </rPr>
      <t xml:space="preserve"> En caso de presentar inconsistencias en la consolidación de las comunicaciones oficiales, se revisa donde se presentó el error y se toma la acción de mejora necesaria.</t>
    </r>
    <r>
      <rPr>
        <b/>
        <i/>
        <sz val="9"/>
        <color rgb="FF002060"/>
        <rFont val="Arial"/>
        <family val="2"/>
      </rPr>
      <t xml:space="preserve">
</t>
    </r>
    <r>
      <rPr>
        <b/>
        <i/>
        <sz val="9"/>
        <color rgb="FFC00000"/>
        <rFont val="Arial"/>
        <family val="2"/>
      </rPr>
      <t xml:space="preserve">EVIDENCIAS: </t>
    </r>
    <r>
      <rPr>
        <sz val="9"/>
        <color theme="1"/>
        <rFont val="Arial"/>
        <family val="2"/>
      </rPr>
      <t>Registro trimestral de comunicaciones oficiales Vs política de operación</t>
    </r>
    <r>
      <rPr>
        <b/>
        <i/>
        <sz val="9"/>
        <color rgb="FFC00000"/>
        <rFont val="Arial"/>
        <family val="2"/>
      </rPr>
      <t>.</t>
    </r>
    <r>
      <rPr>
        <sz val="9"/>
        <color theme="1"/>
        <rFont val="Arial"/>
        <family val="2"/>
      </rPr>
      <t xml:space="preserve">
</t>
    </r>
    <r>
      <rPr>
        <b/>
        <sz val="9"/>
        <color rgb="FFC00000"/>
        <rFont val="Arial"/>
        <family val="2"/>
      </rPr>
      <t xml:space="preserve">Controles: (1)
</t>
    </r>
    <r>
      <rPr>
        <b/>
        <sz val="9"/>
        <color theme="1"/>
        <rFont val="Arial"/>
        <family val="2"/>
      </rPr>
      <t>Verificar que la consolidación del registro a las comunicaciones oficiales, estén debidamente radicadas y  aplique las Políticas de operación sobre "Política cero papel", "Reglamento interno de archivo", Polítia de Gestión Documental.</t>
    </r>
    <r>
      <rPr>
        <b/>
        <sz val="9"/>
        <color rgb="FFC00000"/>
        <rFont val="Arial"/>
        <family val="2"/>
      </rPr>
      <t xml:space="preserve">
</t>
    </r>
  </si>
  <si>
    <r>
      <rPr>
        <b/>
        <i/>
        <sz val="9"/>
        <color rgb="FF002060"/>
        <rFont val="Arial"/>
        <family val="2"/>
      </rPr>
      <t xml:space="preserve">GESTIÓN DOCUMENTAL: </t>
    </r>
    <r>
      <rPr>
        <b/>
        <i/>
        <sz val="12"/>
        <color rgb="FF002060"/>
        <rFont val="Arial"/>
        <family val="2"/>
      </rPr>
      <t>"Posibilidad de recibir o solicitar cualquier dádiva o beneficio a nombre propio o de terceros con el fin de alterar el trámite de recepción y registro de la información ".</t>
    </r>
    <r>
      <rPr>
        <b/>
        <sz val="9"/>
        <color rgb="FFC00000"/>
        <rFont val="Arial"/>
        <family val="2"/>
      </rPr>
      <t xml:space="preserve">
</t>
    </r>
    <r>
      <rPr>
        <b/>
        <sz val="12"/>
        <color rgb="FFC00000"/>
        <rFont val="Arial"/>
        <family val="2"/>
      </rPr>
      <t>Descripción:</t>
    </r>
    <r>
      <rPr>
        <sz val="12"/>
        <rFont val="Arial"/>
        <family val="2"/>
      </rPr>
      <t xml:space="preserve"> </t>
    </r>
    <r>
      <rPr>
        <b/>
        <sz val="12"/>
        <color rgb="FF002060"/>
        <rFont val="Arial"/>
        <family val="2"/>
      </rPr>
      <t>el Técnico Administrativo de Gestión Documental</t>
    </r>
    <r>
      <rPr>
        <sz val="12"/>
        <rFont val="Arial"/>
        <family val="2"/>
      </rPr>
      <t xml:space="preserve">, </t>
    </r>
    <r>
      <rPr>
        <b/>
        <sz val="12"/>
        <color rgb="FFFF3300"/>
        <rFont val="Arial"/>
        <family val="2"/>
      </rPr>
      <t>Verifica</t>
    </r>
    <r>
      <rPr>
        <sz val="12"/>
        <rFont val="Arial"/>
        <family val="2"/>
      </rPr>
      <t xml:space="preserve"> que los funcionarios a cargo, realicen aplicación estricta de la norma que rige el código único disciplinario y el código penal  y den cumplimiento a lo establecido en el código de ética archivístico.</t>
    </r>
    <r>
      <rPr>
        <sz val="9"/>
        <rFont val="Arial"/>
        <family val="2"/>
      </rPr>
      <t xml:space="preserve">
</t>
    </r>
    <r>
      <rPr>
        <b/>
        <sz val="12"/>
        <color rgb="FFC00000"/>
        <rFont val="Arial"/>
        <family val="2"/>
      </rPr>
      <t xml:space="preserve">Controles: (2)
</t>
    </r>
    <r>
      <rPr>
        <b/>
        <sz val="12"/>
        <color theme="1"/>
        <rFont val="Arial"/>
        <family val="2"/>
      </rPr>
      <t>1.Validar el cumplimiento del código de ética archivística de funcionarios y contratistas a cargo.
2.Verificar el cumplimiento normativo del código único disciplinario.</t>
    </r>
  </si>
  <si>
    <t>1. Agenda programatica contingencia
https://docs.google.com/spreadsheets/d/1w985z8gzifLxugxZIaz1U43bZTBHHBW6PGBfqA3UNp8/edit?usp=sharing 
2. Programación
https://bibliotecasmedellin-my.sharepoint.com/:f:/r/personal/audiovisuales_bpp_gov_co/Documents/ADMINISTRATIVO/06.%20Planeacion/03.%20Seguimiento%20a%20Riesgos/2020/Trimestre%2002_20/Riesgo%201/Programacion%20mensual?csf=1&amp;web=1&amp;e=8bIZOX</t>
  </si>
  <si>
    <t>Se presentan las evidenciasl al control tomando en cuenta los meses comprendidos entre marzo y junio. Esto se presenta porque desde el mes de marzo se declara la Pandemia por el Covid-19 y nos lleva a reestructurar el proceso de programación y servicios de la BPP, llevandonos a operar en un 90% los servicios por los canales virtuales administrados por el área de comunicaciones.</t>
  </si>
  <si>
    <t>https://bibliotecasmedellin-my.sharepoint.com/:f:/g/personal/audiovisuales_bpp_gov_co/Ep4q9hE2eixNmXsTrNCufdcBRGjIBWC71kjsVK3XO8H3zg?email=calidad.planeacion%40bpp.gov.co&amp;e=mIZ7j8</t>
  </si>
  <si>
    <r>
      <t xml:space="preserve">PLANEACIÓN ESTRATÉGICA Y DESARROLLO INSTITUCIONAL
</t>
    </r>
    <r>
      <rPr>
        <b/>
        <i/>
        <sz val="12"/>
        <color theme="0"/>
        <rFont val="Arial"/>
        <family val="2"/>
      </rPr>
      <t xml:space="preserve">Objetivo Proceso:Planear, direccionar, revisar y acompañar la gestión integral de la BPP, mediante el desarrollo de estrategias de orientación, seguimiento, gestión de proyectos y alianzas, que posibiliten el cumplimiento de normas legales y el logro de la misión, visión y objetivos institucionales de forma efectiva.  </t>
    </r>
  </si>
  <si>
    <r>
      <t xml:space="preserve">SEGUIMIENTO TRIMESTRAL MAPA DE RIESGOS 2020
GESTIÓN COMUNICACIONES
</t>
    </r>
    <r>
      <rPr>
        <b/>
        <i/>
        <sz val="12"/>
        <color theme="0"/>
        <rFont val="Arial"/>
        <family val="2"/>
      </rPr>
      <t>Objetivo Proceso: Acompañar el fortalecimiento y difusión  de la plataforma estratégica de la biblioteca y sus filiales, mediante el diseño y desarrollo de acciones de comunicación que posibiliten el posicionamiento  de la bpp  en la ciudad y la región.</t>
    </r>
  </si>
  <si>
    <r>
      <rPr>
        <b/>
        <i/>
        <sz val="20"/>
        <color theme="0"/>
        <rFont val="Arial"/>
        <family val="2"/>
      </rPr>
      <t xml:space="preserve">SEGUIMIENTO TRIMESTRAL MAPA DE RIESGOS 2020
GESTIÓN COLECCIONES GENERALES Y PATRIMONIALES
</t>
    </r>
    <r>
      <rPr>
        <b/>
        <i/>
        <sz val="12"/>
        <color theme="0"/>
        <rFont val="Arial"/>
        <family val="2"/>
      </rPr>
      <t>Objetivo del Proceso: Implementar  acciones y lineamientos  de  gestión de la información y la preservación  de las colecciones bibliográficas y documentales, para facilitar el acceso y disposición a los usuarios.</t>
    </r>
  </si>
  <si>
    <r>
      <rPr>
        <b/>
        <i/>
        <sz val="20"/>
        <color theme="0"/>
        <rFont val="Arial"/>
        <family val="2"/>
      </rPr>
      <t xml:space="preserve">SEGUIMIENTO TRIMESTRAL MAPA DE RIESGOS 2020
GESTIÓN CONTENIDOS PARA LA CIUDADANIA
</t>
    </r>
    <r>
      <rPr>
        <b/>
        <i/>
        <sz val="12"/>
        <color theme="0"/>
        <rFont val="Arial"/>
        <family val="2"/>
      </rPr>
      <t>Objetivo del Proceso:</t>
    </r>
    <r>
      <rPr>
        <b/>
        <i/>
        <sz val="14"/>
        <color theme="0"/>
        <rFont val="Arial"/>
        <family val="2"/>
      </rPr>
      <t xml:space="preserve"> Fomentar estrategias de contenidos enriquecidos que contribuyan a la apropiación del conocimiento</t>
    </r>
    <r>
      <rPr>
        <b/>
        <i/>
        <sz val="22"/>
        <color theme="0"/>
        <rFont val="Arial"/>
        <family val="2"/>
      </rPr>
      <t>.</t>
    </r>
  </si>
  <si>
    <r>
      <rPr>
        <b/>
        <i/>
        <sz val="18"/>
        <color theme="0"/>
        <rFont val="Arial"/>
        <family val="2"/>
      </rPr>
      <t xml:space="preserve">SEGUIMIENTO TRIMESTRAL MAPA DE RIESGOS 2020
GESTIÓN EXPERIENCIAS Y SERVICIOS BIBLIOTECARIOS
</t>
    </r>
    <r>
      <rPr>
        <b/>
        <i/>
        <sz val="10"/>
        <color theme="0"/>
        <rFont val="Arial"/>
        <family val="2"/>
      </rPr>
      <t>Objetivo del Proceso: Crear estrategias que aseguren a la población el libre acceso y uso de la información y el conocimiento, experiencias bibliotecarias mediante programas y servicios, contribuyendo a la formación de personas críticas y autónomas, al diálogo de saberes, a la apropiación social de las comunidades para la construcción de mejores</t>
    </r>
    <r>
      <rPr>
        <b/>
        <i/>
        <sz val="12"/>
        <color theme="0"/>
        <rFont val="Arial"/>
        <family val="2"/>
      </rPr>
      <t xml:space="preserve"> entornos de convivencia.</t>
    </r>
  </si>
  <si>
    <r>
      <rPr>
        <b/>
        <i/>
        <sz val="18"/>
        <color theme="0"/>
        <rFont val="Arial"/>
        <family val="2"/>
      </rPr>
      <t xml:space="preserve">SEGUIMIENTO TRIMESTRAL MAPA DE RIESGOS 2020
GESTIÓN FINANCIERA
</t>
    </r>
    <r>
      <rPr>
        <b/>
        <i/>
        <sz val="10"/>
        <color theme="0"/>
        <rFont val="Arial"/>
        <family val="2"/>
      </rPr>
      <t>Objetivo Proceso: Gestionar, administrar y controlar los recursos financieros de la biblioteca, de acuerdo a la normativa legal vigente garantizando la eficacia de los procesos y proyectos institucionales</t>
    </r>
  </si>
  <si>
    <r>
      <rPr>
        <b/>
        <i/>
        <sz val="18"/>
        <color theme="0"/>
        <rFont val="Arial"/>
        <family val="2"/>
      </rPr>
      <t xml:space="preserve">SEGUIMIENTO TRIMESTRAL MAPA DE RIESGOS 2020
GESTIÓN HUMANA
</t>
    </r>
    <r>
      <rPr>
        <b/>
        <i/>
        <sz val="10"/>
        <color theme="0"/>
        <rFont val="Arial"/>
        <family val="2"/>
      </rPr>
      <t>Objetivo Proceso: Gestionar las actividades de talento Humano que permitan contar con personal competente y motivado en la BPP, a través de planes y acciones que garanticen un desarrollo integral del personal, para asegurar el cumplimiento de normas legales y las competencias requeridas para la prestación del servicio generando niveles de productividad, Salud y Seguridad en el Trabajo que posibiliten el cumplimiento de los objetivos estrategicos.</t>
    </r>
  </si>
  <si>
    <r>
      <t xml:space="preserve">SEGUIMIENTO TRIMESTRAL MAPA DE RIESGOS 2020
GESTIÓN JURÍDICA
</t>
    </r>
    <r>
      <rPr>
        <b/>
        <i/>
        <sz val="11"/>
        <color theme="0"/>
        <rFont val="Arial"/>
        <family val="2"/>
      </rPr>
      <t>Objetivo Proceso: Brindar apoyo jurídico oportuno a los diferentes procesos realizados en la BPP, buscando que todas las actuaciones se gesten  bajo los principios de transparencia y legalidad estipulados en la normativa vigente en colombia, gestionando y tramitando los diferentes procesos requeridos por la institución,  en cumplimiento del plan estratégico institucional.</t>
    </r>
    <r>
      <rPr>
        <b/>
        <i/>
        <sz val="18"/>
        <color theme="0"/>
        <rFont val="Arial"/>
        <family val="2"/>
      </rPr>
      <t xml:space="preserve">
</t>
    </r>
  </si>
  <si>
    <r>
      <t xml:space="preserve">SEGUIMIENTO TRIMESTRAL MAPA DE RIESGOS 2020
GESTIÓN ADMINISTRATIVA DE RECURSOS
</t>
    </r>
    <r>
      <rPr>
        <b/>
        <i/>
        <sz val="10"/>
        <color theme="0"/>
        <rFont val="Arial"/>
        <family val="2"/>
      </rPr>
      <t>Objetivo Proceso: Administrar de forma eficaz, segura y confiable los recursos tecnológicos, físicos y documentales de la BPP, mediante la gestión, disposición, control y custodia adecuada de la documentación y demás recursos requeridos por las diferentes dependencias, contribuyendo al cumplimiento de los objetivos estratégicos institucionales.</t>
    </r>
  </si>
  <si>
    <r>
      <rPr>
        <b/>
        <i/>
        <sz val="16"/>
        <color theme="0"/>
        <rFont val="Arial"/>
        <family val="2"/>
      </rPr>
      <t xml:space="preserve">SEGUIMIENTO TRIMESTRAL MAPA DE RIESGOS 2020
GESTIÓN EVALUACIÓN CONTROL Y MEJORA
</t>
    </r>
    <r>
      <rPr>
        <b/>
        <i/>
        <sz val="10"/>
        <color theme="0"/>
        <rFont val="Arial"/>
        <family val="2"/>
      </rPr>
      <t>Objetivo Proceso</t>
    </r>
    <r>
      <rPr>
        <b/>
        <i/>
        <sz val="11"/>
        <color theme="0"/>
        <rFont val="Arial"/>
        <family val="2"/>
      </rPr>
      <t xml:space="preserve">: Asesorar y evaluar el desempeño de los procesos, con el fin de promover su mejora y su capacidad de cumplir con los objetivos estrategicos         </t>
    </r>
  </si>
  <si>
    <t>TOTAL RIESGOS: 34</t>
  </si>
  <si>
    <t xml:space="preserve">Gestión Comunicaciones
</t>
  </si>
  <si>
    <r>
      <t xml:space="preserve">Desactualización de la </t>
    </r>
    <r>
      <rPr>
        <b/>
        <sz val="11"/>
        <color theme="1"/>
        <rFont val="Arial"/>
        <family val="2"/>
      </rPr>
      <t xml:space="preserve">historia laboral </t>
    </r>
    <r>
      <rPr>
        <sz val="11"/>
        <color theme="1"/>
        <rFont val="Arial"/>
        <family val="2"/>
      </rPr>
      <t>de los funcionarios.</t>
    </r>
  </si>
  <si>
    <r>
      <rPr>
        <b/>
        <sz val="11"/>
        <color theme="1"/>
        <rFont val="Arial"/>
        <family val="2"/>
      </rPr>
      <t xml:space="preserve">Incumplimiento del Plan Estratégico </t>
    </r>
    <r>
      <rPr>
        <sz val="11"/>
        <color theme="1"/>
        <rFont val="Arial"/>
        <family val="2"/>
      </rPr>
      <t>de Talento Humano</t>
    </r>
  </si>
  <si>
    <t>Gestión Jurídica
(Contractual)</t>
  </si>
  <si>
    <t>Gestión Jurídica
(Disciplinario)</t>
  </si>
  <si>
    <t>Gestión Jurídica
(Judicial)</t>
  </si>
  <si>
    <t>Gestión Administrativa de recursos
(Recursos físicos).</t>
  </si>
  <si>
    <r>
      <rPr>
        <b/>
        <sz val="11"/>
        <rFont val="Arial"/>
        <family val="2"/>
      </rPr>
      <t xml:space="preserve">Inexactitud en la liquidación de nomina y </t>
    </r>
    <r>
      <rPr>
        <sz val="11"/>
        <rFont val="Arial"/>
        <family val="2"/>
      </rPr>
      <t>seguridad social</t>
    </r>
  </si>
  <si>
    <r>
      <rPr>
        <b/>
        <sz val="11"/>
        <color theme="1"/>
        <rFont val="Arial"/>
        <family val="2"/>
      </rPr>
      <t>Falta de seguimiento a la ejecución contractual</t>
    </r>
    <r>
      <rPr>
        <sz val="11"/>
        <color theme="1"/>
        <rFont val="Arial"/>
        <family val="2"/>
      </rPr>
      <t xml:space="preserve"> por parte de la supervisión delegada.
</t>
    </r>
  </si>
  <si>
    <r>
      <rPr>
        <b/>
        <sz val="11"/>
        <color theme="1"/>
        <rFont val="Arial"/>
        <family val="2"/>
      </rPr>
      <t xml:space="preserve">Nulidades en el proceso disciplinario por falta de idoneidad de los operadores del proceso </t>
    </r>
    <r>
      <rPr>
        <sz val="11"/>
        <color theme="1"/>
        <rFont val="Arial"/>
        <family val="2"/>
      </rPr>
      <t>en la aplicación de la normas disciplinarias.</t>
    </r>
  </si>
  <si>
    <r>
      <rPr>
        <b/>
        <sz val="11"/>
        <color theme="1"/>
        <rFont val="Arial"/>
        <family val="2"/>
      </rPr>
      <t>Materializacion del daño antijurídico y extensión de sus efectos a la Entidad</t>
    </r>
    <r>
      <rPr>
        <sz val="11"/>
        <color theme="1"/>
        <rFont val="Arial"/>
        <family val="2"/>
      </rPr>
      <t xml:space="preserve"> y a los servidores públicos.</t>
    </r>
  </si>
  <si>
    <r>
      <rPr>
        <b/>
        <sz val="12"/>
        <color theme="1"/>
        <rFont val="Arial"/>
        <family val="2"/>
      </rPr>
      <t xml:space="preserve">Inoportunidad en la actualización de  inventarios de los bienes devolutivos </t>
    </r>
    <r>
      <rPr>
        <sz val="12"/>
        <color theme="1"/>
        <rFont val="Arial"/>
        <family val="2"/>
      </rPr>
      <t>asignados a los  responsables de los procesos.</t>
    </r>
  </si>
  <si>
    <r>
      <rPr>
        <b/>
        <sz val="11"/>
        <color theme="1"/>
        <rFont val="Arial"/>
        <family val="2"/>
      </rPr>
      <t xml:space="preserve">Fallas en el funcionamiento </t>
    </r>
    <r>
      <rPr>
        <sz val="11"/>
        <color theme="1"/>
        <rFont val="Arial"/>
        <family val="2"/>
      </rPr>
      <t>de los equipos y accesorios periféricos.</t>
    </r>
  </si>
  <si>
    <r>
      <rPr>
        <b/>
        <sz val="11"/>
        <rFont val="Arial"/>
        <family val="2"/>
      </rPr>
      <t xml:space="preserve">Aplicación incorrecta de la normativa vigente </t>
    </r>
    <r>
      <rPr>
        <sz val="11"/>
        <rFont val="Arial"/>
        <family val="2"/>
      </rPr>
      <t>durante el período fiscal</t>
    </r>
  </si>
  <si>
    <r>
      <rPr>
        <b/>
        <sz val="11"/>
        <rFont val="Arial"/>
        <family val="2"/>
      </rPr>
      <t>Falta de integridad en los informes recibidos de otras áreas como insumo para los procedimientos contables</t>
    </r>
    <r>
      <rPr>
        <sz val="11"/>
        <rFont val="Arial"/>
        <family val="2"/>
      </rPr>
      <t xml:space="preserve"> bajo nuevo marco normativo contable.  </t>
    </r>
  </si>
  <si>
    <r>
      <rPr>
        <b/>
        <sz val="11"/>
        <color theme="1"/>
        <rFont val="Arial"/>
        <family val="2"/>
      </rPr>
      <t>Inoportunidad en la entrega de la información   presupuestal  requerida</t>
    </r>
    <r>
      <rPr>
        <sz val="11"/>
        <color theme="1"/>
        <rFont val="Arial"/>
        <family val="2"/>
      </rPr>
      <t xml:space="preserve"> por los usuarios internos o externos.</t>
    </r>
  </si>
  <si>
    <r>
      <rPr>
        <b/>
        <sz val="11"/>
        <rFont val="Arial"/>
        <family val="2"/>
      </rPr>
      <t>Incumplimiento en el seguimiento al PAC.</t>
    </r>
    <r>
      <rPr>
        <sz val="11"/>
        <rFont val="Arial"/>
        <family val="2"/>
      </rPr>
      <t xml:space="preserve">
</t>
    </r>
  </si>
  <si>
    <r>
      <rPr>
        <b/>
        <sz val="11"/>
        <color theme="1"/>
        <rFont val="Arial"/>
        <family val="2"/>
      </rPr>
      <t>Falta de oportunidad en la entrega de la información interna y externa</t>
    </r>
    <r>
      <rPr>
        <sz val="11"/>
        <color theme="1"/>
        <rFont val="Arial"/>
        <family val="2"/>
      </rPr>
      <t xml:space="preserve">, que se requiere divulgar. </t>
    </r>
  </si>
  <si>
    <r>
      <rPr>
        <b/>
        <sz val="11"/>
        <color theme="1"/>
        <rFont val="Arial"/>
        <family val="2"/>
      </rPr>
      <t>Pérdida y deterioro del material bibliográfico , d</t>
    </r>
    <r>
      <rPr>
        <sz val="11"/>
        <color theme="1"/>
        <rFont val="Arial"/>
        <family val="2"/>
      </rPr>
      <t xml:space="preserve">ocumental y audiovisual. </t>
    </r>
  </si>
  <si>
    <r>
      <rPr>
        <b/>
        <sz val="11"/>
        <color theme="1"/>
        <rFont val="Arial"/>
        <family val="2"/>
      </rPr>
      <t>Incumplimiento del objetivo de la oferta</t>
    </r>
    <r>
      <rPr>
        <sz val="11"/>
        <color theme="1"/>
        <rFont val="Arial"/>
        <family val="2"/>
      </rPr>
      <t xml:space="preserve"> institucional.</t>
    </r>
  </si>
  <si>
    <r>
      <rPr>
        <b/>
        <sz val="11"/>
        <color theme="1"/>
        <rFont val="Arial"/>
        <family val="2"/>
      </rPr>
      <t>Inoportuna devolución de los materiales bibliográficos y documentales en los tiempos establecidos</t>
    </r>
    <r>
      <rPr>
        <sz val="11"/>
        <color theme="1"/>
        <rFont val="Arial"/>
        <family val="2"/>
      </rPr>
      <t xml:space="preserve"> de acuerdo con los reglamentos institucionales.</t>
    </r>
  </si>
  <si>
    <t>TIPOLOGÍA</t>
  </si>
  <si>
    <t>Estratégicos</t>
  </si>
  <si>
    <t>de imagen</t>
  </si>
  <si>
    <t>Operativos</t>
  </si>
  <si>
    <t>Cumplimiento</t>
  </si>
  <si>
    <t>Seguridad Física</t>
  </si>
  <si>
    <t>Financieros</t>
  </si>
  <si>
    <t>Satisfacción del cliente</t>
  </si>
  <si>
    <r>
      <rPr>
        <b/>
        <sz val="11"/>
        <color theme="1"/>
        <rFont val="Arial"/>
        <family val="2"/>
      </rPr>
      <t xml:space="preserve">Vinculación  y movilidad de la planta de personal </t>
    </r>
    <r>
      <rPr>
        <sz val="11"/>
        <color theme="1"/>
        <rFont val="Arial"/>
        <family val="2"/>
      </rPr>
      <t xml:space="preserve"> en favor de terceros.</t>
    </r>
  </si>
  <si>
    <t>Gestión Jurídica</t>
  </si>
  <si>
    <t>TOTAL RIESGOS DE CORRUPCIÓN: 7</t>
  </si>
  <si>
    <t>TOTAL RIESGOS SEGURIDAD DIGITAL: 3</t>
  </si>
  <si>
    <r>
      <rPr>
        <b/>
        <i/>
        <sz val="11"/>
        <color rgb="FFC00000"/>
        <rFont val="Arial"/>
        <family val="2"/>
      </rPr>
      <t>Descripción:</t>
    </r>
    <r>
      <rPr>
        <b/>
        <i/>
        <sz val="11"/>
        <color rgb="FF002060"/>
        <rFont val="Arial"/>
        <family val="2"/>
      </rPr>
      <t>El comité formulador de proyectos,</t>
    </r>
    <r>
      <rPr>
        <sz val="11"/>
        <color rgb="FF222222"/>
        <rFont val="Arial"/>
        <family val="2"/>
      </rPr>
      <t xml:space="preserve"> revisa </t>
    </r>
    <r>
      <rPr>
        <b/>
        <sz val="11"/>
        <color rgb="FFC00000"/>
        <rFont val="Arial"/>
        <family val="2"/>
      </rPr>
      <t>mensualmente</t>
    </r>
    <r>
      <rPr>
        <sz val="11"/>
        <color rgb="FF222222"/>
        <rFont val="Arial"/>
        <family val="2"/>
      </rPr>
      <t xml:space="preserve">, la </t>
    </r>
    <r>
      <rPr>
        <i/>
        <sz val="11"/>
        <color rgb="FF222222"/>
        <rFont val="Arial"/>
        <family val="2"/>
      </rPr>
      <t>Aplicación de los criterios de priorización, definidos en el numeral 2.5.2 del Protocolo para alianzas estratégicas PR-GE-01</t>
    </r>
    <r>
      <rPr>
        <sz val="11"/>
        <color rgb="FF222222"/>
        <rFont val="Arial"/>
        <family val="2"/>
      </rPr>
      <t xml:space="preserve">. </t>
    </r>
    <r>
      <rPr>
        <b/>
        <i/>
        <sz val="11"/>
        <color rgb="FF0070C0"/>
        <rFont val="Arial"/>
        <family val="2"/>
      </rPr>
      <t>Este control se ha venido implementando a partir de las sesiones del Grupo Formulador de Proyectos, y</t>
    </r>
    <r>
      <rPr>
        <sz val="11"/>
        <color rgb="FF222222"/>
        <rFont val="Arial"/>
        <family val="2"/>
      </rPr>
      <t xml:space="preserve"> las reuniones de socialización del protocolo que ha hecho Diana Quiroz con los procesos misionales.
El proceso de Gestión Humana, lidera la adopción del Código de ética y realiza la  campaña de promoción de los valores institucionales.</t>
    </r>
    <r>
      <rPr>
        <b/>
        <i/>
        <sz val="11"/>
        <color rgb="FFC00000"/>
        <rFont val="Arial"/>
        <family val="2"/>
      </rPr>
      <t xml:space="preserve"> El equipo formulador de proyectos,</t>
    </r>
    <r>
      <rPr>
        <sz val="11"/>
        <color rgb="FF222222"/>
        <rFont val="Arial"/>
        <family val="2"/>
      </rPr>
      <t xml:space="preserve">  en el ejercicio de sus funciones, </t>
    </r>
    <r>
      <rPr>
        <b/>
        <i/>
        <sz val="11"/>
        <color rgb="FF002060"/>
        <rFont val="Arial"/>
        <family val="2"/>
      </rPr>
      <t xml:space="preserve">verifica mensualmente la transparencia </t>
    </r>
    <r>
      <rPr>
        <sz val="11"/>
        <color rgb="FF222222"/>
        <rFont val="Arial"/>
        <family val="2"/>
      </rPr>
      <t xml:space="preserve">en la ejecución de los proyectos,  y hace apropiación  de  los valores descritos como parte de la ambientación y cumplimiento de  estos.
</t>
    </r>
    <r>
      <rPr>
        <b/>
        <sz val="11"/>
        <color rgb="FFC00000"/>
        <rFont val="Arial"/>
        <family val="2"/>
      </rPr>
      <t>Evidencias:</t>
    </r>
    <r>
      <rPr>
        <b/>
        <sz val="11"/>
        <color theme="1"/>
        <rFont val="Arial"/>
        <family val="2"/>
      </rPr>
      <t xml:space="preserve"> Protocolo de alianzas estratégicas, Actas grupo formulador de proyectos, Promoción de los valores institucionales.</t>
    </r>
    <r>
      <rPr>
        <b/>
        <sz val="11"/>
        <color rgb="FFC00000"/>
        <rFont val="Arial"/>
        <family val="2"/>
      </rPr>
      <t xml:space="preserve">
CONTROLES: (2)
</t>
    </r>
    <r>
      <rPr>
        <b/>
        <sz val="11"/>
        <color theme="1"/>
        <rFont val="Arial"/>
        <family val="2"/>
      </rPr>
      <t xml:space="preserve">1. Aplicación de criterios de priorización definidos en el protocolo de alianzas.
2. Adopción del código  ética del equipo formulador de proyectos en el ejercicio de sus funciones.
</t>
    </r>
    <r>
      <rPr>
        <b/>
        <sz val="11"/>
        <color rgb="FFC00000"/>
        <rFont val="Arial"/>
        <family val="2"/>
      </rPr>
      <t xml:space="preserve">
</t>
    </r>
    <r>
      <rPr>
        <sz val="11"/>
        <color rgb="FF222222"/>
        <rFont val="Arial"/>
        <family val="2"/>
      </rPr>
      <t xml:space="preserve">
 </t>
    </r>
  </si>
  <si>
    <r>
      <rPr>
        <b/>
        <sz val="10"/>
        <color rgb="FFC00000"/>
        <rFont val="Arial"/>
        <family val="2"/>
      </rPr>
      <t>DESCRIPCIÓN:</t>
    </r>
    <r>
      <rPr>
        <b/>
        <sz val="10"/>
        <color rgb="FF002060"/>
        <rFont val="Arial"/>
        <family val="2"/>
      </rPr>
      <t>El  proceso de comunicaciones</t>
    </r>
    <r>
      <rPr>
        <sz val="10"/>
        <color rgb="FF002060"/>
        <rFont val="Arial"/>
        <family val="2"/>
      </rPr>
      <t xml:space="preserve"> </t>
    </r>
    <r>
      <rPr>
        <sz val="10"/>
        <color theme="1"/>
        <rFont val="Arial"/>
        <family val="2"/>
      </rPr>
      <t xml:space="preserve">envía </t>
    </r>
    <r>
      <rPr>
        <sz val="10"/>
        <color rgb="FF00B050"/>
        <rFont val="Arial"/>
        <family val="2"/>
      </rPr>
      <t xml:space="preserve"> </t>
    </r>
    <r>
      <rPr>
        <b/>
        <sz val="10"/>
        <color rgb="FF00B050"/>
        <rFont val="Arial"/>
        <family val="2"/>
      </rPr>
      <t>mensualmente</t>
    </r>
    <r>
      <rPr>
        <b/>
        <sz val="10"/>
        <color theme="7" tint="0.39997558519241921"/>
        <rFont val="Arial"/>
        <family val="2"/>
      </rPr>
      <t xml:space="preserve"> </t>
    </r>
    <r>
      <rPr>
        <sz val="10"/>
        <color theme="1"/>
        <rFont val="Arial"/>
        <family val="2"/>
      </rPr>
      <t xml:space="preserve">a los responsables de los procesos que solicitan publicar información en  los canales de comunicación como el sitio web, boletín u otro medio, </t>
    </r>
    <r>
      <rPr>
        <b/>
        <sz val="10"/>
        <color rgb="FFC00000"/>
        <rFont val="Arial"/>
        <family val="2"/>
      </rPr>
      <t>la fecha máxima para entregar la información a publicar</t>
    </r>
    <r>
      <rPr>
        <b/>
        <sz val="10"/>
        <color theme="8" tint="-0.249977111117893"/>
        <rFont val="Arial"/>
        <family val="2"/>
      </rPr>
      <t>,</t>
    </r>
    <r>
      <rPr>
        <b/>
        <sz val="10"/>
        <color rgb="FF002060"/>
        <rFont val="Arial"/>
        <family val="2"/>
      </rPr>
      <t>y compara el protocolo de comunicaciones frente al cronograma</t>
    </r>
    <r>
      <rPr>
        <sz val="10"/>
        <color rgb="FF002060"/>
        <rFont val="Arial"/>
        <family val="2"/>
      </rPr>
      <t>.</t>
    </r>
    <r>
      <rPr>
        <sz val="10"/>
        <color theme="1"/>
        <rFont val="Arial"/>
        <family val="2"/>
      </rPr>
      <t xml:space="preserve">
</t>
    </r>
    <r>
      <rPr>
        <b/>
        <sz val="10"/>
        <color rgb="FFC00000"/>
        <rFont val="Arial"/>
        <family val="2"/>
      </rPr>
      <t xml:space="preserve"> Desviaciones posibles:</t>
    </r>
    <r>
      <rPr>
        <sz val="10"/>
        <color theme="8" tint="-0.499984740745262"/>
        <rFont val="Arial"/>
        <family val="2"/>
      </rPr>
      <t xml:space="preserve"> </t>
    </r>
    <r>
      <rPr>
        <sz val="10"/>
        <color theme="1"/>
        <rFont val="Arial"/>
        <family val="2"/>
      </rPr>
      <t xml:space="preserve">En caso de no recibir oportunamente la información se envía un correo electrónico a los responsables para reprogramar la publicación solicitada.
</t>
    </r>
    <r>
      <rPr>
        <b/>
        <sz val="10"/>
        <color rgb="FFC00000"/>
        <rFont val="Arial"/>
        <family val="2"/>
      </rPr>
      <t>Evidencias:</t>
    </r>
    <r>
      <rPr>
        <sz val="10"/>
        <color rgb="FFC00000"/>
        <rFont val="Arial"/>
        <family val="2"/>
      </rPr>
      <t xml:space="preserve"> </t>
    </r>
    <r>
      <rPr>
        <b/>
        <i/>
        <sz val="10"/>
        <color theme="1"/>
        <rFont val="Arial"/>
        <family val="2"/>
      </rPr>
      <t>Cronograma de publicaciones, protocolo de comunicaciones, programación mensual.</t>
    </r>
    <r>
      <rPr>
        <sz val="10"/>
        <color theme="1"/>
        <rFont val="Arial"/>
        <family val="2"/>
      </rPr>
      <t xml:space="preserve">
</t>
    </r>
    <r>
      <rPr>
        <b/>
        <sz val="10"/>
        <color rgb="FFC00000"/>
        <rFont val="Arial"/>
        <family val="2"/>
      </rPr>
      <t xml:space="preserve">Controles: (1):
</t>
    </r>
    <r>
      <rPr>
        <b/>
        <sz val="10"/>
        <color theme="1"/>
        <rFont val="Arial"/>
        <family val="2"/>
      </rPr>
      <t>Cronograma de entrega de información a publicar</t>
    </r>
    <r>
      <rPr>
        <sz val="10"/>
        <color theme="1"/>
        <rFont val="Arial"/>
        <family val="2"/>
      </rPr>
      <t xml:space="preserve"> Vs Cumplimiento del protocolo.</t>
    </r>
  </si>
  <si>
    <t>Deterioro del material bibliográfico</t>
  </si>
  <si>
    <t xml:space="preserve">Uso inadecuado de los elementos de protección personal.
Incumplimiento en la entrega de los elementos de protección personal.
Falta de formación y capacitación en el diligenciamiento de planillas.
Falta de registro en las planillas  de ingreso y egreso por parte del personal.
Falta de control de material bibliográfico al ingreso y salidad de la entidad.
No diligenciar diariamente la encuesta de sintomas suministrada por la ARL SURA
Falta de análisis de datos y aspectos relevantes para controlar el riesgo dentro del periodo de la emergencia sanitaria.
Incumplimiento  en la apropiación de medidas preventivas relacionadas  con asepxia de desinfección de manos y de espacios locativos.
</t>
  </si>
  <si>
    <t>Verificar que los funcionarios a cargo, realicen aplicación estricta de la norma que rige todo el actuar jurídico y den cumplimiento a lo establecido en el código de ética.</t>
  </si>
  <si>
    <r>
      <rPr>
        <b/>
        <sz val="10"/>
        <color rgb="FFC00000"/>
        <rFont val="Arial"/>
        <family val="2"/>
      </rPr>
      <t xml:space="preserve">Descripción: </t>
    </r>
    <r>
      <rPr>
        <b/>
        <sz val="10"/>
        <color rgb="FF0070C0"/>
        <rFont val="Arial"/>
        <family val="2"/>
      </rPr>
      <t xml:space="preserve">Cada semestre </t>
    </r>
    <r>
      <rPr>
        <sz val="10"/>
        <color theme="1"/>
        <rFont val="Arial"/>
        <family val="2"/>
      </rPr>
      <t xml:space="preserve">el </t>
    </r>
    <r>
      <rPr>
        <b/>
        <i/>
        <sz val="10"/>
        <color theme="3" tint="-0.249977111117893"/>
        <rFont val="Arial"/>
        <family val="2"/>
      </rPr>
      <t xml:space="preserve">equipo de trabajo </t>
    </r>
    <r>
      <rPr>
        <sz val="10"/>
        <color theme="1"/>
        <rFont val="Arial"/>
        <family val="2"/>
      </rPr>
      <t xml:space="preserve">de tecnología </t>
    </r>
    <r>
      <rPr>
        <b/>
        <i/>
        <sz val="10"/>
        <color rgb="FF0070C0"/>
        <rFont val="Arial"/>
        <family val="2"/>
      </rPr>
      <t xml:space="preserve">Verifica </t>
    </r>
    <r>
      <rPr>
        <sz val="10"/>
        <color theme="1"/>
        <rFont val="Arial"/>
        <family val="2"/>
      </rPr>
      <t>que la herramienta de BackUp se encuentre instalada en todos los equipos administrativos y se encuentre en funcionamiento.</t>
    </r>
    <r>
      <rPr>
        <b/>
        <sz val="10"/>
        <color rgb="FF002060"/>
        <rFont val="Arial"/>
        <family val="2"/>
      </rPr>
      <t xml:space="preserve"> En el plan de mantenimiento preventivo y correctivo </t>
    </r>
    <r>
      <rPr>
        <sz val="10"/>
        <color theme="1"/>
        <rFont val="Arial"/>
        <family val="2"/>
      </rPr>
      <t xml:space="preserve">que se realiza a los equipos de cómputo , se </t>
    </r>
    <r>
      <rPr>
        <b/>
        <sz val="10"/>
        <color rgb="FFC00000"/>
        <rFont val="Arial"/>
        <family val="2"/>
      </rPr>
      <t xml:space="preserve">revisa que la herramienta este instalada </t>
    </r>
    <r>
      <rPr>
        <sz val="10"/>
        <color theme="1"/>
        <rFont val="Arial"/>
        <family val="2"/>
      </rPr>
      <t>, ademas se atienden los requerimientos de revision de la herramienta , con el proposito de obtener  el optimo funcionamiento por parte de los usuarios,</t>
    </r>
    <r>
      <rPr>
        <sz val="10"/>
        <color rgb="FFFF3300"/>
        <rFont val="Arial"/>
        <family val="2"/>
      </rPr>
      <t xml:space="preserve"> </t>
    </r>
    <r>
      <rPr>
        <b/>
        <i/>
        <sz val="10"/>
        <color rgb="FFFF3300"/>
        <rFont val="Arial"/>
        <family val="2"/>
      </rPr>
      <t>y se convalida</t>
    </r>
    <r>
      <rPr>
        <b/>
        <sz val="10"/>
        <color rgb="FF00B050"/>
        <rFont val="Arial"/>
        <family val="2"/>
      </rPr>
      <t xml:space="preserve"> </t>
    </r>
    <r>
      <rPr>
        <sz val="10"/>
        <rFont val="Arial"/>
        <family val="2"/>
      </rPr>
      <t>q</t>
    </r>
    <r>
      <rPr>
        <sz val="10"/>
        <color theme="1"/>
        <rFont val="Arial"/>
        <family val="2"/>
      </rPr>
      <t xml:space="preserve">ue la instalación del  BackUp se encuentre  registrada en el inventario.
</t>
    </r>
    <r>
      <rPr>
        <b/>
        <sz val="10"/>
        <color rgb="FFC00000"/>
        <rFont val="Arial"/>
        <family val="2"/>
      </rPr>
      <t xml:space="preserve">Posibles Desviaciones </t>
    </r>
    <r>
      <rPr>
        <sz val="10"/>
        <color theme="1"/>
        <rFont val="Arial"/>
        <family val="2"/>
      </rPr>
      <t>Cuando se encuentre que la herramienta del BackUp no está instalada se realiza el reporte y se procede con la instalación.</t>
    </r>
    <r>
      <rPr>
        <b/>
        <sz val="10"/>
        <color rgb="FF002060"/>
        <rFont val="Arial"/>
        <family val="2"/>
      </rPr>
      <t xml:space="preserve">
</t>
    </r>
    <r>
      <rPr>
        <b/>
        <sz val="10"/>
        <color rgb="FFC00000"/>
        <rFont val="Arial"/>
        <family val="2"/>
      </rPr>
      <t xml:space="preserve">EVIDENCIA:  </t>
    </r>
    <r>
      <rPr>
        <sz val="10"/>
        <color theme="1"/>
        <rFont val="Arial"/>
        <family val="2"/>
      </rPr>
      <t xml:space="preserve">Registro de la herramienta instalada en el equipo, Plan de mantenimiento preventivo.
</t>
    </r>
    <r>
      <rPr>
        <b/>
        <sz val="10"/>
        <color rgb="FFC00000"/>
        <rFont val="Arial"/>
        <family val="2"/>
      </rPr>
      <t xml:space="preserve">Controles: (2)
</t>
    </r>
    <r>
      <rPr>
        <sz val="10"/>
        <color theme="1"/>
        <rFont val="Arial"/>
        <family val="2"/>
      </rPr>
      <t xml:space="preserve">1. Realizar informe de utilización de la herramienta del Backup
2.Verificar el Plan de mantenimiento preventivo para corroborar que la herramienta esté instalada.
</t>
    </r>
    <r>
      <rPr>
        <b/>
        <sz val="10"/>
        <color rgb="FF002060"/>
        <rFont val="Arial"/>
        <family val="2"/>
      </rPr>
      <t xml:space="preserve"> </t>
    </r>
  </si>
  <si>
    <r>
      <rPr>
        <b/>
        <sz val="8"/>
        <color rgb="FF002060"/>
        <rFont val="Arial"/>
        <family val="2"/>
      </rPr>
      <t xml:space="preserve">TECNOLOGÍA:"Vulnerabilidades a los sistemas de información de la entidad".
</t>
    </r>
    <r>
      <rPr>
        <b/>
        <sz val="8"/>
        <color rgb="FFC00000"/>
        <rFont val="Arial"/>
        <family val="2"/>
      </rPr>
      <t>Descripción:</t>
    </r>
    <r>
      <rPr>
        <b/>
        <i/>
        <sz val="8"/>
        <color rgb="FF002060"/>
        <rFont val="Arial"/>
        <family val="2"/>
      </rPr>
      <t>Semestralmente</t>
    </r>
    <r>
      <rPr>
        <sz val="8"/>
        <color rgb="FF002060"/>
        <rFont val="Arial"/>
        <family val="2"/>
      </rPr>
      <t xml:space="preserve"> </t>
    </r>
    <r>
      <rPr>
        <b/>
        <i/>
        <sz val="8"/>
        <color rgb="FF0070C0"/>
        <rFont val="Arial"/>
        <family val="2"/>
      </rPr>
      <t>el equipo de trabajo de tecnología</t>
    </r>
    <r>
      <rPr>
        <b/>
        <i/>
        <sz val="8"/>
        <color rgb="FF00B050"/>
        <rFont val="Arial"/>
        <family val="2"/>
      </rPr>
      <t xml:space="preserve"> Verifica</t>
    </r>
    <r>
      <rPr>
        <sz val="8"/>
        <color theme="1"/>
        <rFont val="Arial"/>
        <family val="2"/>
      </rPr>
      <t xml:space="preserve"> desde el servidor con el que cuenta la Biblioteca Pública Piloto,  </t>
    </r>
    <r>
      <rPr>
        <b/>
        <i/>
        <sz val="8"/>
        <color rgb="FFFF3300"/>
        <rFont val="Arial"/>
        <family val="2"/>
      </rPr>
      <t xml:space="preserve">que se apliquen las politicas de tecnologias de la información establecidas desde la entidad </t>
    </r>
    <r>
      <rPr>
        <sz val="8"/>
        <color rgb="FFFF3300"/>
        <rFont val="Arial"/>
        <family val="2"/>
      </rPr>
      <t xml:space="preserve">, </t>
    </r>
    <r>
      <rPr>
        <sz val="8"/>
        <color theme="1"/>
        <rFont val="Arial"/>
        <family val="2"/>
      </rPr>
      <t>con el proposito de minimizar los riesgos de seguridad digital en la  infraestructura tecnologica por parte de los funcionarios. Para lograr este objetivo,  se realiza recomendaciones en los boletínes en la campaña desde adentro,  sobre el buen uso de las herramientas institucionales con el fin de prevenir posibles afectaciones que puedan causar el daño de los equipos institucionales. 
De igual manera</t>
    </r>
    <r>
      <rPr>
        <sz val="8"/>
        <color rgb="FF002060"/>
        <rFont val="Arial"/>
        <family val="2"/>
      </rPr>
      <t xml:space="preserve"> </t>
    </r>
    <r>
      <rPr>
        <b/>
        <i/>
        <sz val="8"/>
        <color rgb="FF002060"/>
        <rFont val="Arial"/>
        <family val="2"/>
      </rPr>
      <t>el area de mesa de ayuda</t>
    </r>
    <r>
      <rPr>
        <b/>
        <i/>
        <sz val="8"/>
        <color rgb="FFFF3300"/>
        <rFont val="Arial"/>
        <family val="2"/>
      </rPr>
      <t xml:space="preserve"> realiza monitoreo</t>
    </r>
    <r>
      <rPr>
        <sz val="8"/>
        <color rgb="FFFF3300"/>
        <rFont val="Arial"/>
        <family val="2"/>
      </rPr>
      <t xml:space="preserve"> </t>
    </r>
    <r>
      <rPr>
        <sz val="8"/>
        <color theme="1"/>
        <rFont val="Arial"/>
        <family val="2"/>
      </rPr>
      <t>del funcionamiento de los equipos , ademas  de estar pendiente de correos malisiosos que traten de vulnerar los sistema de informacion de la entidad ,</t>
    </r>
    <r>
      <rPr>
        <b/>
        <i/>
        <sz val="8"/>
        <color rgb="FFC00000"/>
        <rFont val="Arial"/>
        <family val="2"/>
      </rPr>
      <t xml:space="preserve"> y actualiza el antivirus , </t>
    </r>
    <r>
      <rPr>
        <sz val="8"/>
        <color theme="1"/>
        <rFont val="Arial"/>
        <family val="2"/>
      </rPr>
      <t xml:space="preserve">con el proposito de reducir los riesgos de vulnerabilidades en la infraestructura tecnologíca de la entidad
</t>
    </r>
    <r>
      <rPr>
        <b/>
        <sz val="8"/>
        <color rgb="FFC00000"/>
        <rFont val="Arial"/>
        <family val="2"/>
      </rPr>
      <t>Evidencias:</t>
    </r>
    <r>
      <rPr>
        <sz val="8"/>
        <color theme="1"/>
        <rFont val="Arial"/>
        <family val="2"/>
      </rPr>
      <t xml:space="preserve"> politicas aplicadas en la infraestructura tecnologica Vs boletines y wallpaper de recomendaciónes de uso de las herramientas tecnologicas, reporte caso de vulnerabilibdad de equipos. 
</t>
    </r>
    <r>
      <rPr>
        <b/>
        <sz val="8"/>
        <color rgb="FFC00000"/>
        <rFont val="Arial"/>
        <family val="2"/>
      </rPr>
      <t xml:space="preserve">Controles (2):
</t>
    </r>
    <r>
      <rPr>
        <b/>
        <sz val="8"/>
        <color theme="1"/>
        <rFont val="Arial"/>
        <family val="2"/>
      </rPr>
      <t>1.Verificar el cumplimiento de las políticas de información de la tecnoliogía.
2.Monitorear el funcionamiento de los equipos.</t>
    </r>
  </si>
  <si>
    <r>
      <rPr>
        <b/>
        <sz val="9"/>
        <color rgb="FFC00000"/>
        <rFont val="Arial"/>
        <family val="2"/>
      </rPr>
      <t>Descripción:</t>
    </r>
    <r>
      <rPr>
        <b/>
        <i/>
        <sz val="9"/>
        <color rgb="FF002060"/>
        <rFont val="Arial"/>
        <family val="2"/>
      </rPr>
      <t>Semestralmente</t>
    </r>
    <r>
      <rPr>
        <sz val="9"/>
        <color rgb="FF002060"/>
        <rFont val="Arial"/>
        <family val="2"/>
      </rPr>
      <t xml:space="preserve"> </t>
    </r>
    <r>
      <rPr>
        <b/>
        <i/>
        <sz val="9"/>
        <color rgb="FF0070C0"/>
        <rFont val="Arial"/>
        <family val="2"/>
      </rPr>
      <t>el equipo de trabajo de tecnología</t>
    </r>
    <r>
      <rPr>
        <b/>
        <i/>
        <sz val="9"/>
        <color rgb="FF00B050"/>
        <rFont val="Arial"/>
        <family val="2"/>
      </rPr>
      <t xml:space="preserve"> Verifica</t>
    </r>
    <r>
      <rPr>
        <sz val="9"/>
        <color theme="1"/>
        <rFont val="Arial"/>
        <family val="2"/>
      </rPr>
      <t xml:space="preserve"> desde el servidor con el que cuenta la Biblioteca Pública Piloto,  </t>
    </r>
    <r>
      <rPr>
        <b/>
        <i/>
        <sz val="9"/>
        <color rgb="FFFF3300"/>
        <rFont val="Arial"/>
        <family val="2"/>
      </rPr>
      <t xml:space="preserve">que se apliquen las politicas de tecnologias de la información establecidas desde la entidad </t>
    </r>
    <r>
      <rPr>
        <sz val="9"/>
        <color rgb="FFFF3300"/>
        <rFont val="Arial"/>
        <family val="2"/>
      </rPr>
      <t xml:space="preserve">, </t>
    </r>
    <r>
      <rPr>
        <sz val="9"/>
        <color theme="1"/>
        <rFont val="Arial"/>
        <family val="2"/>
      </rPr>
      <t>con el proposito de minimizar los riesgos de seguridad digital en la  infraestructura tecnologica por parte de los funcionarios. Para lograr este objetivo,  se realiza recomendaciones en los boletínes en la campaña desde adentro,  sobre el buen uso de las herramientas institucionales con el fin de prevenir posibles afectaciones que puedan causar el daño de los equipos institucionales. 
De igual manera</t>
    </r>
    <r>
      <rPr>
        <sz val="9"/>
        <color rgb="FF002060"/>
        <rFont val="Arial"/>
        <family val="2"/>
      </rPr>
      <t xml:space="preserve"> </t>
    </r>
    <r>
      <rPr>
        <b/>
        <i/>
        <sz val="9"/>
        <color rgb="FF002060"/>
        <rFont val="Arial"/>
        <family val="2"/>
      </rPr>
      <t>el area de mesa de ayuda</t>
    </r>
    <r>
      <rPr>
        <b/>
        <i/>
        <sz val="9"/>
        <color rgb="FFFF3300"/>
        <rFont val="Arial"/>
        <family val="2"/>
      </rPr>
      <t xml:space="preserve"> realiza monitoreo</t>
    </r>
    <r>
      <rPr>
        <sz val="9"/>
        <color rgb="FFFF3300"/>
        <rFont val="Arial"/>
        <family val="2"/>
      </rPr>
      <t xml:space="preserve"> </t>
    </r>
    <r>
      <rPr>
        <sz val="9"/>
        <color theme="1"/>
        <rFont val="Arial"/>
        <family val="2"/>
      </rPr>
      <t>del funcionamiento de los equipos , ademas  de estar pendiente de correos malisiosos que traten de vulnerar los sistema de informacion de la entidad ,</t>
    </r>
    <r>
      <rPr>
        <b/>
        <i/>
        <sz val="9"/>
        <color rgb="FFC00000"/>
        <rFont val="Arial"/>
        <family val="2"/>
      </rPr>
      <t xml:space="preserve"> y actualiza el antivirus , </t>
    </r>
    <r>
      <rPr>
        <sz val="9"/>
        <color theme="1"/>
        <rFont val="Arial"/>
        <family val="2"/>
      </rPr>
      <t xml:space="preserve">con el proposito de reducir los riesgos de vulnerabilidades en la infraestructura tecnologíca de la entidad
</t>
    </r>
    <r>
      <rPr>
        <b/>
        <sz val="9"/>
        <color rgb="FFC00000"/>
        <rFont val="Arial"/>
        <family val="2"/>
      </rPr>
      <t>Evidencias:</t>
    </r>
    <r>
      <rPr>
        <sz val="9"/>
        <color theme="1"/>
        <rFont val="Arial"/>
        <family val="2"/>
      </rPr>
      <t xml:space="preserve"> politicas aplicadas en la infraestructura tecnologica Vs boletines y wallpaper de recomendaciónes de uso de las herramientas tecnologicas, reporte caso de vulnerabilibdad de equipos. 
</t>
    </r>
    <r>
      <rPr>
        <b/>
        <sz val="9"/>
        <color rgb="FFC00000"/>
        <rFont val="Arial"/>
        <family val="2"/>
      </rPr>
      <t xml:space="preserve">Controles (2):
</t>
    </r>
    <r>
      <rPr>
        <sz val="9"/>
        <color theme="1"/>
        <rFont val="Arial"/>
        <family val="2"/>
      </rPr>
      <t>1.Verificar el cumplimiento de las políticas de información de la tecnoliogía.
2.Monitorear el funcionamiento de los equipos.</t>
    </r>
  </si>
  <si>
    <r>
      <rPr>
        <b/>
        <sz val="9"/>
        <color rgb="FFC00000"/>
        <rFont val="Arial"/>
        <family val="2"/>
      </rPr>
      <t xml:space="preserve">Riesgo: </t>
    </r>
    <r>
      <rPr>
        <b/>
        <sz val="9"/>
        <color rgb="FF002060"/>
        <rFont val="Arial"/>
        <family val="2"/>
      </rPr>
      <t>"Falta de  implementación de las acciones correctivas a los planes de mejoramiento institucional y de calidad</t>
    </r>
    <r>
      <rPr>
        <sz val="9"/>
        <color rgb="FF002060"/>
        <rFont val="Arial"/>
        <family val="2"/>
      </rPr>
      <t>"</t>
    </r>
    <r>
      <rPr>
        <b/>
        <sz val="9"/>
        <color rgb="FF002060"/>
        <rFont val="Arial"/>
        <family val="2"/>
      </rPr>
      <t xml:space="preserve">.
</t>
    </r>
    <r>
      <rPr>
        <b/>
        <sz val="9"/>
        <color rgb="FFC00000"/>
        <rFont val="Arial"/>
        <family val="2"/>
      </rPr>
      <t>Descripción</t>
    </r>
    <r>
      <rPr>
        <b/>
        <sz val="9"/>
        <color rgb="FF00B0F0"/>
        <rFont val="Arial"/>
        <family val="2"/>
      </rPr>
      <t>:El profesional universitario,</t>
    </r>
    <r>
      <rPr>
        <sz val="9"/>
        <color rgb="FF002060"/>
        <rFont val="Arial"/>
        <family val="2"/>
      </rPr>
      <t xml:space="preserve"> </t>
    </r>
    <r>
      <rPr>
        <b/>
        <i/>
        <sz val="9"/>
        <color rgb="FF002060"/>
        <rFont val="Arial"/>
        <family val="2"/>
      </rPr>
      <t>jefe de control interno</t>
    </r>
    <r>
      <rPr>
        <sz val="9"/>
        <color rgb="FF002060"/>
        <rFont val="Arial"/>
        <family val="2"/>
      </rPr>
      <t xml:space="preserve"> y  el profesional universitario de</t>
    </r>
    <r>
      <rPr>
        <b/>
        <sz val="9"/>
        <color rgb="FF002060"/>
        <rFont val="Arial"/>
        <family val="2"/>
      </rPr>
      <t xml:space="preserve"> apoyo al SIG</t>
    </r>
    <r>
      <rPr>
        <sz val="9"/>
        <color rgb="FF002060"/>
        <rFont val="Arial"/>
        <family val="2"/>
      </rPr>
      <t xml:space="preserve">, </t>
    </r>
    <r>
      <rPr>
        <b/>
        <i/>
        <sz val="9"/>
        <color rgb="FF002060"/>
        <rFont val="Arial"/>
        <family val="2"/>
      </rPr>
      <t xml:space="preserve"> </t>
    </r>
    <r>
      <rPr>
        <b/>
        <i/>
        <sz val="9"/>
        <color rgb="FF0070C0"/>
        <rFont val="Arial"/>
        <family val="2"/>
      </rPr>
      <t>Verifican</t>
    </r>
    <r>
      <rPr>
        <sz val="9"/>
        <color rgb="FF0070C0"/>
        <rFont val="Arial"/>
        <family val="2"/>
      </rPr>
      <t xml:space="preserve"> </t>
    </r>
    <r>
      <rPr>
        <sz val="9"/>
        <color theme="1"/>
        <rFont val="Arial"/>
        <family val="2"/>
      </rPr>
      <t xml:space="preserve">el formato unico del plan de mejoramiento institucional y del SIG, frente al cumplimiento de  las acciones correctivas  y de mejora , implementadas con el propósito de establecer el cumplimiento y la eficacia de las acciones de mejora de  los procesos.
</t>
    </r>
    <r>
      <rPr>
        <b/>
        <i/>
        <sz val="9"/>
        <color rgb="FFC00000"/>
        <rFont val="Arial"/>
        <family val="2"/>
      </rPr>
      <t>Evidencias:</t>
    </r>
    <r>
      <rPr>
        <b/>
        <i/>
        <sz val="9"/>
        <color rgb="FF002060"/>
        <rFont val="Arial"/>
        <family val="2"/>
      </rPr>
      <t xml:space="preserve"> </t>
    </r>
    <r>
      <rPr>
        <sz val="9"/>
        <color theme="1"/>
        <rFont val="Arial"/>
        <family val="2"/>
      </rPr>
      <t xml:space="preserve">Seguimiento Plan de mejoramiento OCI, SIG.
</t>
    </r>
    <r>
      <rPr>
        <b/>
        <sz val="9"/>
        <color rgb="FFC00000"/>
        <rFont val="Arial"/>
        <family val="2"/>
      </rPr>
      <t>Controles:(2)</t>
    </r>
    <r>
      <rPr>
        <sz val="9"/>
        <color theme="1"/>
        <rFont val="Arial"/>
        <family val="2"/>
      </rPr>
      <t xml:space="preserve">
</t>
    </r>
    <r>
      <rPr>
        <b/>
        <sz val="9"/>
        <color theme="1"/>
        <rFont val="Arial"/>
        <family val="2"/>
      </rPr>
      <t>1.Verificar el cumplimiento de acciones correctivas al Plan de mejoramiento del SIG.
2.Verificar elcumplimiento de aciones correctivas al Plan de mejoramiento Institucional, liderado por la OCI.</t>
    </r>
  </si>
  <si>
    <r>
      <rPr>
        <b/>
        <i/>
        <sz val="9"/>
        <color rgb="FFC00000"/>
        <rFont val="Arial"/>
        <family val="2"/>
      </rPr>
      <t xml:space="preserve">
Descripción:</t>
    </r>
    <r>
      <rPr>
        <b/>
        <i/>
        <sz val="9"/>
        <color rgb="FF002060"/>
        <rFont val="Arial"/>
        <family val="2"/>
      </rPr>
      <t>El profesional universitario de apoyo al SIG,</t>
    </r>
    <r>
      <rPr>
        <sz val="9"/>
        <color rgb="FF002060"/>
        <rFont val="Arial"/>
        <family val="2"/>
      </rPr>
      <t xml:space="preserve"> </t>
    </r>
    <r>
      <rPr>
        <b/>
        <i/>
        <sz val="9"/>
        <color rgb="FF0070C0"/>
        <rFont val="Arial"/>
        <family val="2"/>
      </rPr>
      <t>verifica</t>
    </r>
    <r>
      <rPr>
        <b/>
        <i/>
        <sz val="9"/>
        <color theme="9" tint="-0.249977111117893"/>
        <rFont val="Arial"/>
        <family val="2"/>
      </rPr>
      <t xml:space="preserve"> anualmente</t>
    </r>
    <r>
      <rPr>
        <sz val="9"/>
        <rFont val="Arial"/>
        <family val="2"/>
      </rPr>
      <t xml:space="preserve"> el cumplimiento del cronograma  de auditorias programado para los diez procesos del MOP frente a las auditorias realizadas, con el propósito de garantizar un mejoramiento continuo del Sistema Integral de Gestión.
</t>
    </r>
    <r>
      <rPr>
        <b/>
        <i/>
        <sz val="9"/>
        <color rgb="FFC00000"/>
        <rFont val="Arial"/>
        <family val="2"/>
      </rPr>
      <t>El profesional universitario jefe de control interno</t>
    </r>
    <r>
      <rPr>
        <sz val="9"/>
        <rFont val="Arial"/>
        <family val="2"/>
      </rPr>
      <t xml:space="preserve">, </t>
    </r>
    <r>
      <rPr>
        <b/>
        <i/>
        <sz val="9"/>
        <color rgb="FF0070C0"/>
        <rFont val="Arial"/>
        <family val="2"/>
      </rPr>
      <t>revisa</t>
    </r>
    <r>
      <rPr>
        <b/>
        <i/>
        <sz val="9"/>
        <color rgb="FF7030A0"/>
        <rFont val="Arial"/>
        <family val="2"/>
      </rPr>
      <t xml:space="preserve"> </t>
    </r>
    <r>
      <rPr>
        <b/>
        <i/>
        <sz val="9"/>
        <color rgb="FF002060"/>
        <rFont val="Arial"/>
        <family val="2"/>
      </rPr>
      <t>periódicament</t>
    </r>
    <r>
      <rPr>
        <sz val="9"/>
        <color rgb="FF002060"/>
        <rFont val="Arial"/>
        <family val="2"/>
      </rPr>
      <t>e</t>
    </r>
    <r>
      <rPr>
        <sz val="9"/>
        <rFont val="Arial"/>
        <family val="2"/>
      </rPr>
      <t xml:space="preserve"> el cumplimiento del cronograma de auditorias legales de cada vigencia en lo concerniente al cumplimiento del dueño del proceso, con el propósito de apoyar el Sistema de control interno de la entidad,  Verificar los datos existentes y los riesgos del periodo programado para establecer el tiempo de oportunidad.
</t>
    </r>
    <r>
      <rPr>
        <b/>
        <i/>
        <sz val="9"/>
        <color rgb="FFC00000"/>
        <rFont val="Arial"/>
        <family val="2"/>
      </rPr>
      <t>Posibles  Desviaciones:</t>
    </r>
    <r>
      <rPr>
        <sz val="9"/>
        <color theme="1"/>
        <rFont val="Arial"/>
        <family val="2"/>
      </rPr>
      <t>Si por algún motivo se incumple el cronograma de las auditorías,  se reprograma y se comunica al equipo de auditores y personal auditado</t>
    </r>
    <r>
      <rPr>
        <b/>
        <i/>
        <sz val="9"/>
        <color rgb="FF00B050"/>
        <rFont val="Arial"/>
        <family val="2"/>
      </rPr>
      <t>.</t>
    </r>
    <r>
      <rPr>
        <sz val="9"/>
        <rFont val="Arial"/>
        <family val="2"/>
      </rPr>
      <t xml:space="preserve">
</t>
    </r>
    <r>
      <rPr>
        <b/>
        <sz val="9"/>
        <color rgb="FFC00000"/>
        <rFont val="Arial"/>
        <family val="2"/>
      </rPr>
      <t>Evidencias:</t>
    </r>
    <r>
      <rPr>
        <sz val="9"/>
        <rFont val="Arial"/>
        <family val="2"/>
      </rPr>
      <t xml:space="preserve"> Informe de auditorías del SIG, Informe de auditorías legales de control interno, cronograma de auditorias del SIG y de la OCI.
</t>
    </r>
  </si>
  <si>
    <r>
      <rPr>
        <b/>
        <i/>
        <sz val="9"/>
        <color rgb="FFC00000"/>
        <rFont val="Arial"/>
        <family val="2"/>
      </rPr>
      <t xml:space="preserve">
Riesgo: </t>
    </r>
    <r>
      <rPr>
        <b/>
        <i/>
        <sz val="9"/>
        <color rgb="FF002060"/>
        <rFont val="Arial"/>
        <family val="2"/>
      </rPr>
      <t xml:space="preserve">"Incumplimiento en el seguimiento a las auditorías legales y a las auditorias  internas del SIG". 
</t>
    </r>
    <r>
      <rPr>
        <b/>
        <i/>
        <sz val="9"/>
        <color rgb="FFC00000"/>
        <rFont val="Arial"/>
        <family val="2"/>
      </rPr>
      <t>Descripción</t>
    </r>
    <r>
      <rPr>
        <b/>
        <i/>
        <sz val="9"/>
        <color rgb="FF0070C0"/>
        <rFont val="Arial"/>
        <family val="2"/>
      </rPr>
      <t>:El profesional universitario de apoyo al SIG,</t>
    </r>
    <r>
      <rPr>
        <sz val="9"/>
        <color rgb="FF002060"/>
        <rFont val="Arial"/>
        <family val="2"/>
      </rPr>
      <t xml:space="preserve"> </t>
    </r>
    <r>
      <rPr>
        <b/>
        <i/>
        <sz val="9"/>
        <color rgb="FFC00000"/>
        <rFont val="Arial"/>
        <family val="2"/>
      </rPr>
      <t>verifica</t>
    </r>
    <r>
      <rPr>
        <b/>
        <i/>
        <sz val="9"/>
        <color theme="9" tint="-0.249977111117893"/>
        <rFont val="Arial"/>
        <family val="2"/>
      </rPr>
      <t xml:space="preserve"> anualmente</t>
    </r>
    <r>
      <rPr>
        <sz val="9"/>
        <rFont val="Arial"/>
        <family val="2"/>
      </rPr>
      <t xml:space="preserve"> el cumplimiento del cronograma  de auditorias programado para los diez procesos del MOP frente a las auditorias realizadas, con el propósito de garantizar un mejoramiento continuo del Sistema Integral de Gestión.
</t>
    </r>
    <r>
      <rPr>
        <b/>
        <i/>
        <sz val="9"/>
        <color rgb="FFC00000"/>
        <rFont val="Arial"/>
        <family val="2"/>
      </rPr>
      <t>El profesional universitario jefe de control interno</t>
    </r>
    <r>
      <rPr>
        <sz val="9"/>
        <rFont val="Arial"/>
        <family val="2"/>
      </rPr>
      <t xml:space="preserve">, </t>
    </r>
    <r>
      <rPr>
        <b/>
        <i/>
        <sz val="9"/>
        <color rgb="FF0070C0"/>
        <rFont val="Arial"/>
        <family val="2"/>
      </rPr>
      <t>revisa</t>
    </r>
    <r>
      <rPr>
        <b/>
        <i/>
        <sz val="9"/>
        <color rgb="FF7030A0"/>
        <rFont val="Arial"/>
        <family val="2"/>
      </rPr>
      <t xml:space="preserve"> </t>
    </r>
    <r>
      <rPr>
        <b/>
        <i/>
        <sz val="9"/>
        <color rgb="FF002060"/>
        <rFont val="Arial"/>
        <family val="2"/>
      </rPr>
      <t>periódicament</t>
    </r>
    <r>
      <rPr>
        <sz val="9"/>
        <color rgb="FF002060"/>
        <rFont val="Arial"/>
        <family val="2"/>
      </rPr>
      <t>e</t>
    </r>
    <r>
      <rPr>
        <sz val="9"/>
        <rFont val="Arial"/>
        <family val="2"/>
      </rPr>
      <t xml:space="preserve"> el cumplimiento del cronograma de auditorias legales de cada vigencia en lo concerniente al cumplimiento del dueño del proceso, con el propósito de apoyar el Sistema de control interno de la entidad,  Verificar los datos existentes y los riesgos del periodo programado para establecer el tiempo de oportunidad.
</t>
    </r>
    <r>
      <rPr>
        <b/>
        <i/>
        <sz val="9"/>
        <color rgb="FFC00000"/>
        <rFont val="Arial"/>
        <family val="2"/>
      </rPr>
      <t>Posibles  Desviaciones:</t>
    </r>
    <r>
      <rPr>
        <sz val="9"/>
        <color theme="1"/>
        <rFont val="Arial"/>
        <family val="2"/>
      </rPr>
      <t>Si por algún motivo se incumple el cronograma de las auditorías,  se reprograma y se comunica al equipo de auditores y personal auditado</t>
    </r>
    <r>
      <rPr>
        <b/>
        <i/>
        <sz val="9"/>
        <color rgb="FF00B050"/>
        <rFont val="Arial"/>
        <family val="2"/>
      </rPr>
      <t>.</t>
    </r>
    <r>
      <rPr>
        <sz val="9"/>
        <rFont val="Arial"/>
        <family val="2"/>
      </rPr>
      <t xml:space="preserve">
</t>
    </r>
    <r>
      <rPr>
        <b/>
        <sz val="9"/>
        <color rgb="FFC00000"/>
        <rFont val="Arial"/>
        <family val="2"/>
      </rPr>
      <t>Evidencias:</t>
    </r>
    <r>
      <rPr>
        <sz val="9"/>
        <rFont val="Arial"/>
        <family val="2"/>
      </rPr>
      <t xml:space="preserve"> Informe de auditorías del SIG, Informe de auditorías legales de control interno, cronograma de auditorias del SIG y de la OCI.
</t>
    </r>
    <r>
      <rPr>
        <b/>
        <sz val="9"/>
        <rFont val="Arial"/>
        <family val="2"/>
      </rPr>
      <t xml:space="preserve">Control 1: 
</t>
    </r>
    <r>
      <rPr>
        <sz val="9"/>
        <color theme="1"/>
        <rFont val="Arial"/>
        <family val="2"/>
      </rPr>
      <t>1. Cronograma auditorías legales OCI Vs Audiotorías realizadas
2. Programa auditorías internas SIG Vs Auditorias realizadas</t>
    </r>
    <r>
      <rPr>
        <sz val="9"/>
        <rFont val="Arial"/>
        <family val="2"/>
      </rPr>
      <t xml:space="preserve">
</t>
    </r>
  </si>
  <si>
    <r>
      <t xml:space="preserve">                                    
  SEGUIMIENTO TERCER TRIMESTRE 
    </t>
    </r>
    <r>
      <rPr>
        <b/>
        <i/>
        <sz val="12"/>
        <color theme="0"/>
        <rFont val="Arial"/>
        <family val="2"/>
      </rPr>
      <t xml:space="preserve">Código:  F-GE-04
   Versión 1
</t>
    </r>
    <r>
      <rPr>
        <b/>
        <i/>
        <sz val="22"/>
        <color theme="0"/>
        <rFont val="Arial"/>
        <family val="2"/>
      </rPr>
      <t xml:space="preserve">
                                                                                                                                                                                              </t>
    </r>
  </si>
  <si>
    <t>No  de CONTROLES
Programados Trimestre 3</t>
  </si>
  <si>
    <r>
      <t xml:space="preserve">   SEGUIMIENTO TERCER TRIMESTRE
</t>
    </r>
    <r>
      <rPr>
        <b/>
        <i/>
        <sz val="12"/>
        <color theme="0"/>
        <rFont val="Arial"/>
        <family val="2"/>
      </rPr>
      <t xml:space="preserve">       Código: F-GE-04
 Versión: 1</t>
    </r>
    <r>
      <rPr>
        <b/>
        <i/>
        <sz val="22"/>
        <color theme="0"/>
        <rFont val="Arial"/>
        <family val="2"/>
      </rPr>
      <t xml:space="preserve">   
                                                                                                                                                                                               </t>
    </r>
  </si>
  <si>
    <t>No  de CONTROLES
Programados TRIMESTRE 3</t>
  </si>
  <si>
    <r>
      <rPr>
        <b/>
        <i/>
        <sz val="20"/>
        <color theme="0"/>
        <rFont val="Arial"/>
        <family val="2"/>
      </rPr>
      <t xml:space="preserve">SEGUIMIENTO TERCER TRIMESTRE
</t>
    </r>
    <r>
      <rPr>
        <b/>
        <i/>
        <sz val="12"/>
        <color theme="0"/>
        <rFont val="Arial"/>
        <family val="2"/>
      </rPr>
      <t xml:space="preserve">              Código: F.GE-04
              Versión: 1</t>
    </r>
  </si>
  <si>
    <r>
      <t xml:space="preserve">
SEGUIMIENTO TERCER TRIMESTRE
</t>
    </r>
    <r>
      <rPr>
        <b/>
        <i/>
        <sz val="12"/>
        <color theme="0"/>
        <rFont val="Arial"/>
        <family val="2"/>
      </rPr>
      <t xml:space="preserve">                                                                                                                                                       Código: F-GE-04       Versión: 1                                                                                                                                                                                                                                                                                                             
        </t>
    </r>
  </si>
  <si>
    <r>
      <t xml:space="preserve">SEGUIMIENTO TERCER  TRIMESTRE  </t>
    </r>
    <r>
      <rPr>
        <b/>
        <i/>
        <sz val="12"/>
        <color theme="0"/>
        <rFont val="Arial"/>
        <family val="2"/>
      </rPr>
      <t>Código: F-GE-04  Versión 1</t>
    </r>
  </si>
  <si>
    <r>
      <t xml:space="preserve">SEGUIMIENTO TERCER TRIMESTRE  </t>
    </r>
    <r>
      <rPr>
        <b/>
        <i/>
        <sz val="12"/>
        <color theme="0"/>
        <rFont val="Arial"/>
        <family val="2"/>
      </rPr>
      <t>Código: F-GE-04  Versión: 1</t>
    </r>
  </si>
  <si>
    <r>
      <t xml:space="preserve">SEGUIMIENTO TERCER TRIMESTRE </t>
    </r>
    <r>
      <rPr>
        <b/>
        <i/>
        <sz val="12"/>
        <color theme="0"/>
        <rFont val="Arial"/>
        <family val="2"/>
      </rPr>
      <t>Código: F-GE-04 Versión: 1</t>
    </r>
  </si>
  <si>
    <t>SEGUIMIENTO TERCER TRIMESTRE
riesgo SG-SST Covid-19
Código: F-GE-04 Versión: 1</t>
  </si>
  <si>
    <r>
      <rPr>
        <b/>
        <sz val="9"/>
        <color theme="1"/>
        <rFont val="Arial"/>
        <family val="2"/>
      </rPr>
      <t>CONTROL 1: "VALIDAR"</t>
    </r>
    <r>
      <rPr>
        <sz val="9"/>
        <color theme="1"/>
        <rFont val="Arial"/>
        <family val="2"/>
      </rPr>
      <t xml:space="preserve">
Se entregan los insumos correspondientes para dar cumplimiento al protocolo de bioseguridad, estos son entregados en la BPP por el encargado del almacen, al cual le hacen la solicitud vía correo cuando estos esten proximos a acabarse, y se programa la entrega,  coordinando transporte y los insumos respectivos. Para ello se deja evidencia de las actas de entrega y las autorizaciones de salida de los activos fijos.
</t>
    </r>
    <r>
      <rPr>
        <b/>
        <u/>
        <sz val="9"/>
        <color rgb="FF0070C0"/>
        <rFont val="Arial"/>
        <family val="2"/>
      </rPr>
      <t>VER CARPETA: EVIDENCIAS CONTROL 1</t>
    </r>
    <r>
      <rPr>
        <sz val="9"/>
        <color theme="1"/>
        <rFont val="Arial"/>
        <family val="2"/>
      </rPr>
      <t xml:space="preserve">
</t>
    </r>
    <r>
      <rPr>
        <sz val="9"/>
        <color rgb="FF0070C0"/>
        <rFont val="Arial"/>
        <family val="2"/>
      </rPr>
      <t xml:space="preserve">(VER ANEXO: Actas de entrega)
(VER ANEXO: Autorizacion de salida de activos)
(VER ANEXO: Correo de Biblioteca Pública Piloto de Medellín - SOLICITUD INSUMOS)
(VER ANEXO: Correo de Biblioteca Pública Piloto de Medellín - SOLICITUD INSUMOS 2)
</t>
    </r>
    <r>
      <rPr>
        <b/>
        <sz val="9"/>
        <rFont val="Arial"/>
        <family val="2"/>
      </rPr>
      <t xml:space="preserve">CONTROL 2: "VERIFICAR"
</t>
    </r>
    <r>
      <rPr>
        <sz val="9"/>
        <rFont val="Arial"/>
        <family val="2"/>
      </rPr>
      <t xml:space="preserve">Se recopilan de forma digital las planillas que hasta la fecha se han diligenciando fisicamente en la sede principal y las filiales; cabe mencionar que inicialmente se crearon 7 planillas pero por las fases de apertura de las bibliotecas en la fase 1 solamente se habilitaron 3 las cuales son: Toma de temperatura funcionarios y contratistas, entrega de EPP e ingreso de contratistas y personal de apoyo
El 23 y 24 de Junio del 2020 se dieron una formaciones y capacitaciones del protocolo de bioseguridad tanto al personal en general como a los miembros del COPASST los cuales apoyaran la gestion de implementacion del protocolo de bioseguridad.
Se crea un instructivo de diligenciamiento de planillas el cual es compartido a los miembros del COPASST y hace unas semanas exactamente el 09 de agosto del 2020 se  realiza actualizacion de este instructivo.
Se envía formato de rotulacion de las carpetas con instructivo vía correo.
</t>
    </r>
    <r>
      <rPr>
        <b/>
        <u/>
        <sz val="9"/>
        <color rgb="FF0070C0"/>
        <rFont val="Arial"/>
        <family val="2"/>
      </rPr>
      <t>VER CARPETA: EVIDENCIAS CONTROL 2</t>
    </r>
    <r>
      <rPr>
        <u/>
        <sz val="9"/>
        <color rgb="FF0070C0"/>
        <rFont val="Arial"/>
        <family val="2"/>
      </rPr>
      <t xml:space="preserve">
</t>
    </r>
    <r>
      <rPr>
        <sz val="9"/>
        <color rgb="FF0070C0"/>
        <rFont val="Arial"/>
        <family val="2"/>
      </rPr>
      <t>(VER ANEXO: Registro de asistencia reunion general de equipo BPP del 24 de junio de 2020)
(VER ANEXO: Reunion Copasst Acta 04 23 junio 2020)
(VER ANEXO: INSTRUCTIVO DE PLANILLAS COVID-19 01 DE JULIO DEL 2020)
(VER ANEXO: INSTRUCTIVO DE PLANILLAS COVID-19 09 DE AGOSTO DEL 2020)
(VER ANEXO: Planillas digitalizadas)
(VER ANEXO:Correo importante- planillas seguimiento protocolo de bioseguridad)
(VER ANEXO: ROTULACION CARPETAS PROTOCOLO DE BIOSEGURIDAD)
(VER ANEXO: Evidencia rotulacion de carpetas)</t>
    </r>
    <r>
      <rPr>
        <u/>
        <sz val="9"/>
        <color rgb="FF0070C0"/>
        <rFont val="Arial"/>
        <family val="2"/>
      </rPr>
      <t xml:space="preserve">
</t>
    </r>
    <r>
      <rPr>
        <b/>
        <u/>
        <sz val="9"/>
        <rFont val="Arial"/>
        <family val="2"/>
      </rPr>
      <t xml:space="preserve">CONTROL 3: "REVISAR"
</t>
    </r>
    <r>
      <rPr>
        <sz val="9"/>
        <rFont val="Arial"/>
        <family val="2"/>
      </rPr>
      <t xml:space="preserve">Todos los dias llega un consolidado de la encuesta de sintomas al correo de salud ocupacional se identifico que muchas personas de la BPP aún no tienen el habito de diligenciarla en las mañanas, para ello se hablo con el Área de sistemas para enviar un correo diario de forma automatica a los correos de los funcionarios y contratistas con el fin de recordarles el diligenciamiento de la misma antes de iniciar las labores. Se lleva un seguimiento de los datos arrojados en relacion a la sintomatologia y asi identificar cuales son los sintomas mas comunes o reiterativos en los funcionarios y contratistas.
Posterior a esto se nan hecho refuerzos en formaciones y capacitaciones, acompañamiento médico y circulares emitidas para el cumplimiento optimo del protocolo de bioseguridad.
</t>
    </r>
    <r>
      <rPr>
        <b/>
        <u/>
        <sz val="9"/>
        <color rgb="FF0070C0"/>
        <rFont val="Arial"/>
        <family val="2"/>
      </rPr>
      <t xml:space="preserve">VER CARPETA: EVIDENCIAS CONTROL 3
</t>
    </r>
    <r>
      <rPr>
        <sz val="9"/>
        <color rgb="FF0070C0"/>
        <rFont val="Arial"/>
        <family val="2"/>
      </rPr>
      <t>(VER ANEXO: Correo de Biblioteca Pública Piloto de Medellín - Fwd_ Encuesta de síntomas de la ARL SURA)
(VER ANEXO: Consolidado encuesta de sintomas 21-08-2020)
(VER ANEXO: Graficos generales diligenciamiento encuesta sintomas)
(VER ANEXO: 202050028-circular-informativa-uso-obligatorio-de-los-elementos-de-proteccion-personal-epp)
(VER ANEXO: 202020323 A Medellín Me Cuida Empresas Protocolo De Bioseguridad BPP  SBPM Y Proyectos )</t>
    </r>
    <r>
      <rPr>
        <sz val="9"/>
        <rFont val="Arial"/>
        <family val="2"/>
      </rPr>
      <t xml:space="preserve">
</t>
    </r>
  </si>
  <si>
    <t>SEGUIMIENTO TERCER  TRIMESTRE
 Código: F-GE-04  Versión: 1</t>
  </si>
  <si>
    <t>No  de CONTROLES
 TRIMESTRE 3</t>
  </si>
  <si>
    <r>
      <t xml:space="preserve">SEGUIMIENTO TERCER  TRIMESTRE </t>
    </r>
    <r>
      <rPr>
        <b/>
        <i/>
        <sz val="12"/>
        <color theme="0"/>
        <rFont val="Arial"/>
        <family val="2"/>
      </rPr>
      <t>Código: F-GE-04 Versión: 1</t>
    </r>
  </si>
  <si>
    <r>
      <t xml:space="preserve">SEGUIMIENTO TERCER TRIMESTRE
</t>
    </r>
    <r>
      <rPr>
        <b/>
        <i/>
        <sz val="10"/>
        <color theme="0"/>
        <rFont val="Arial"/>
        <family val="2"/>
      </rPr>
      <t xml:space="preserve">                                                                                                                                                                                    Código: F-GE-04
                                                                                                                                                                         Versión  1</t>
    </r>
  </si>
  <si>
    <r>
      <rPr>
        <b/>
        <sz val="10"/>
        <color rgb="FFC00000"/>
        <rFont val="Arial"/>
        <family val="2"/>
      </rPr>
      <t xml:space="preserve">Riesgo: </t>
    </r>
    <r>
      <rPr>
        <b/>
        <sz val="10"/>
        <color rgb="FF002060"/>
        <rFont val="Arial"/>
        <family val="2"/>
      </rPr>
      <t xml:space="preserve">"Pérdida  del material bibliográfico y documental".
</t>
    </r>
    <r>
      <rPr>
        <b/>
        <sz val="10"/>
        <color rgb="FFC00000"/>
        <rFont val="Arial"/>
        <family val="2"/>
      </rPr>
      <t>Descripción:</t>
    </r>
    <r>
      <rPr>
        <sz val="10"/>
        <color theme="1"/>
        <rFont val="Arial"/>
        <family val="2"/>
      </rPr>
      <t>Cada vez que se va a realizar un plan de inventario de la sede central y filiales,</t>
    </r>
    <r>
      <rPr>
        <b/>
        <sz val="10"/>
        <color rgb="FF0070C0"/>
        <rFont val="Arial"/>
        <family val="2"/>
      </rPr>
      <t xml:space="preserve"> el personal responsable </t>
    </r>
    <r>
      <rPr>
        <sz val="10"/>
        <color theme="1"/>
        <rFont val="Arial"/>
        <family val="2"/>
      </rPr>
      <t xml:space="preserve">valida  las actas de inventario, tablas de verificación, actas de entrega, cierre de inventario y órdenes de salida y se envía al responsable del soporte de plataforma janium en la sede de medellin quién se encarga de </t>
    </r>
    <r>
      <rPr>
        <b/>
        <sz val="10"/>
        <color rgb="FFFF0000"/>
        <rFont val="Arial"/>
        <family val="2"/>
      </rPr>
      <t xml:space="preserve"> comparar  la toma de inventarios  con el reporte de la plataforma. </t>
    </r>
    <r>
      <rPr>
        <sz val="10"/>
        <rFont val="Arial"/>
        <family val="2"/>
      </rPr>
      <t xml:space="preserve">Posterior a la verificación del inventario se procede a realizar el informe final y cierre de este.
</t>
    </r>
    <r>
      <rPr>
        <sz val="10"/>
        <color theme="1"/>
        <rFont val="Arial"/>
        <family val="2"/>
      </rPr>
      <t xml:space="preserve">Desde la sección de Circulación y Préstamos se hace continuo seguimiento a los usuarios que tienen material   bibliográfico y audiovisual, vencido en su poder, </t>
    </r>
    <r>
      <rPr>
        <b/>
        <sz val="10"/>
        <color rgb="FFFF0000"/>
        <rFont val="Arial"/>
        <family val="2"/>
      </rPr>
      <t xml:space="preserve">verificando el listado del material prestado Vs fecha de entrega del mismo.
</t>
    </r>
    <r>
      <rPr>
        <sz val="10"/>
        <color theme="1"/>
        <rFont val="Arial"/>
        <family val="2"/>
      </rPr>
      <t xml:space="preserve">El material bibliográfico y audiovisual que se pone a disposición de los usuarios, </t>
    </r>
    <r>
      <rPr>
        <b/>
        <sz val="10"/>
        <color rgb="FFFF0000"/>
        <rFont val="Arial"/>
        <family val="2"/>
      </rPr>
      <t xml:space="preserve">a cada uno de ellos se les pone cintilla de seguridad,  y se </t>
    </r>
    <r>
      <rPr>
        <b/>
        <sz val="10"/>
        <color rgb="FF002060"/>
        <rFont val="Arial"/>
        <family val="2"/>
      </rPr>
      <t xml:space="preserve"> verifica en la antena detectora</t>
    </r>
    <r>
      <rPr>
        <b/>
        <sz val="10"/>
        <color rgb="FFFF0000"/>
        <rFont val="Arial"/>
        <family val="2"/>
      </rPr>
      <t>,</t>
    </r>
    <r>
      <rPr>
        <b/>
        <sz val="10"/>
        <color rgb="FF005A9E"/>
        <rFont val="Arial"/>
        <family val="2"/>
      </rPr>
      <t xml:space="preserve"> y el personal de vigilancia ubicado en los extremos sur y norte de la BPP, revisan los bolsos y equipamiento del personal que sale de la biblioteca.
</t>
    </r>
    <r>
      <rPr>
        <b/>
        <sz val="10"/>
        <color rgb="FFC00000"/>
        <rFont val="Arial"/>
        <family val="2"/>
      </rPr>
      <t>Posibles desviaciones:</t>
    </r>
    <r>
      <rPr>
        <sz val="10"/>
        <color theme="1"/>
        <rFont val="Arial"/>
        <family val="2"/>
      </rPr>
      <t xml:space="preserve">En caso de encontrar inconsistencias por pérdida del material bibliográfico, se comunica a la subdirección de contenidos y patrimonio para tomar las acciones pertinentes,  Cuándo se detecta que el material bibliográfico y audiovisual no suena en la antena detectora se llama a la empresa de segurida para el mantenimiento y revisión de está;
</t>
    </r>
    <r>
      <rPr>
        <b/>
        <sz val="10"/>
        <color rgb="FFC00000"/>
        <rFont val="Arial"/>
        <family val="2"/>
      </rPr>
      <t>Evidencias:</t>
    </r>
    <r>
      <rPr>
        <sz val="10"/>
        <color theme="1"/>
        <rFont val="Arial"/>
        <family val="2"/>
      </rPr>
      <t xml:space="preserve"> Actas de inventario, soporte plataforma janium,  Listado prestamo de inventarios, pantallazo cintilla de seguridad.
</t>
    </r>
    <r>
      <rPr>
        <b/>
        <sz val="10"/>
        <color rgb="FFC00000"/>
        <rFont val="Arial"/>
        <family val="2"/>
      </rPr>
      <t xml:space="preserve">Controles: (3):
</t>
    </r>
    <r>
      <rPr>
        <b/>
        <sz val="10"/>
        <color theme="1"/>
        <rFont val="Arial"/>
        <family val="2"/>
      </rPr>
      <t>1. Inventario material bibliográfico
2. Control préstamo de material bibliográfico y audiovisuales
3.Control seguridad material que sale de la BPP.</t>
    </r>
    <r>
      <rPr>
        <sz val="10"/>
        <color theme="1"/>
        <rFont val="Arial"/>
        <family val="2"/>
      </rPr>
      <t xml:space="preserve">
</t>
    </r>
  </si>
  <si>
    <t>Uso no autorizado de  información sensible de empleados</t>
  </si>
  <si>
    <r>
      <rPr>
        <b/>
        <i/>
        <sz val="11"/>
        <color rgb="FFC00000"/>
        <rFont val="Arial"/>
        <family val="2"/>
      </rPr>
      <t>CONTROLES:</t>
    </r>
    <r>
      <rPr>
        <b/>
        <i/>
        <sz val="11"/>
        <color rgb="FFFF0000"/>
        <rFont val="Arial"/>
        <family val="2"/>
      </rPr>
      <t xml:space="preserve">
</t>
    </r>
    <r>
      <rPr>
        <b/>
        <sz val="11"/>
        <color theme="1"/>
        <rFont val="Arial"/>
        <family val="2"/>
      </rPr>
      <t>•</t>
    </r>
    <r>
      <rPr>
        <sz val="11"/>
        <color theme="1"/>
        <rFont val="Arial"/>
        <family val="2"/>
      </rPr>
      <t>Promover y fortalecer las medidas para prevenir y combatir más eficaz y eficientemente la corrupción.
•Cumplir los principios rectores del tratamiento de datos personales (Principio de Libertad):El Tratamiento sólo puede ejercerse con el consentimiento, previo, expreso e informado del Titular. Los datos personales no podrán ser obtenidos o divulgados sin previa autorización, o en ausencia de mandato legal o judicial que releve el consentimiento;
•Aplicación de la ley 1581 de 2012- Derechos del titular para el tratamiento de datos.
• Fortalecer la implementación de las políticas de seguridad digital por parte del área responsable.</t>
    </r>
  </si>
  <si>
    <t xml:space="preserve">• Ausencia de normas, reglamentos, políticas y leyes de información sensible. (ley 1581).
• Debilidad de los sistemas de aplicación.
• Debilidad de  los sistemas de control y supervisión.
•Incumplimiento de la política de tratamiento de datos
 </t>
  </si>
  <si>
    <r>
      <rPr>
        <b/>
        <sz val="11"/>
        <color theme="1"/>
        <rFont val="Arial"/>
        <family val="2"/>
      </rPr>
      <t>Control 1</t>
    </r>
    <r>
      <rPr>
        <sz val="11"/>
        <color theme="1"/>
        <rFont val="Arial"/>
        <family val="2"/>
      </rPr>
      <t xml:space="preserve">. Se llevó a cabo el inventario en la sede central y filiales. Pantallazo soporte janium resultados de inventario
</t>
    </r>
    <r>
      <rPr>
        <b/>
        <sz val="11"/>
        <color theme="1"/>
        <rFont val="Arial"/>
        <family val="2"/>
      </rPr>
      <t>Control 2.</t>
    </r>
    <r>
      <rPr>
        <sz val="11"/>
        <color theme="1"/>
        <rFont val="Arial"/>
        <family val="2"/>
      </rPr>
      <t xml:space="preserve"> Seguimiento a morosos
</t>
    </r>
    <r>
      <rPr>
        <b/>
        <sz val="11"/>
        <color theme="1"/>
        <rFont val="Arial"/>
        <family val="2"/>
      </rPr>
      <t>Control 3.</t>
    </r>
    <r>
      <rPr>
        <sz val="11"/>
        <color theme="1"/>
        <rFont val="Arial"/>
        <family val="2"/>
      </rPr>
      <t xml:space="preserve"> Fotos colocación de cintilla de seguridad</t>
    </r>
  </si>
  <si>
    <r>
      <rPr>
        <b/>
        <sz val="11"/>
        <color theme="1"/>
        <rFont val="Arial"/>
        <family val="2"/>
      </rPr>
      <t>Control 1</t>
    </r>
    <r>
      <rPr>
        <sz val="11"/>
        <color theme="1"/>
        <rFont val="Arial"/>
        <family val="2"/>
      </rPr>
      <t>. Listado de material ingresado del Fondo Luciano Londoño entregado a Sala Antioquia - Pantallazos registros bibliográficos patrimoniales</t>
    </r>
  </si>
  <si>
    <t xml:space="preserve">El Comité de Gestión y Desempeño de la Entidad, se encuentra analizando la pertinencia del programa PASIVOCOL, dado la situación actuarial; se tiene pendiente las directrices del CGD. </t>
  </si>
  <si>
    <r>
      <rPr>
        <b/>
        <sz val="10"/>
        <color theme="1"/>
        <rFont val="Arial"/>
        <family val="2"/>
      </rPr>
      <t>Control 1.</t>
    </r>
    <r>
      <rPr>
        <sz val="10"/>
        <color theme="1"/>
        <rFont val="Arial"/>
        <family val="2"/>
      </rPr>
      <t xml:space="preserve">
</t>
    </r>
    <r>
      <rPr>
        <sz val="9"/>
        <color theme="1"/>
        <rFont val="Arial"/>
        <family val="2"/>
      </rPr>
      <t xml:space="preserve">Seguimiento a la implementación de las cinco (5) rutas de creación de valor a través de la matriz de plan de acción del PETH durante el periodo evaluado, demostrando la ejecución a través de análisis cuantitativo. </t>
    </r>
  </si>
  <si>
    <r>
      <rPr>
        <b/>
        <sz val="10"/>
        <color theme="1"/>
        <rFont val="Arial"/>
        <family val="2"/>
      </rPr>
      <t>Control 1.</t>
    </r>
    <r>
      <rPr>
        <sz val="10"/>
        <color theme="1"/>
        <rFont val="Arial"/>
        <family val="2"/>
      </rPr>
      <t xml:space="preserve">
</t>
    </r>
    <r>
      <rPr>
        <sz val="9"/>
        <color theme="1"/>
        <rFont val="Arial"/>
        <family val="2"/>
      </rPr>
      <t xml:space="preserve">Se revisa con periodicidad, los avances, modificaciones y observaciones en el desarrollo de la convocatoria territorial. A la fecha se tiene la publicación de de resultados de verificación de requisitos mínimos; igualmente, se tiene pendiente la publicación de las reclamaciones frente a los resultado de verificación. </t>
    </r>
    <r>
      <rPr>
        <sz val="10"/>
        <color theme="1"/>
        <rFont val="Arial"/>
        <family val="2"/>
      </rPr>
      <t xml:space="preserve">
</t>
    </r>
    <r>
      <rPr>
        <b/>
        <sz val="10"/>
        <color theme="1"/>
        <rFont val="Arial"/>
        <family val="2"/>
      </rPr>
      <t>Control 2.</t>
    </r>
    <r>
      <rPr>
        <sz val="10"/>
        <color theme="1"/>
        <rFont val="Arial"/>
        <family val="2"/>
      </rPr>
      <t xml:space="preserve">
</t>
    </r>
    <r>
      <rPr>
        <sz val="9"/>
        <color theme="1"/>
        <rFont val="Arial"/>
        <family val="2"/>
      </rPr>
      <t xml:space="preserve">En el trimestre en desarrollo, no fue necesario realizar la verificación de cumplimiento de los requisitos establecidos, dado que no se llevaron a cabo convocatorias internas o externas para proveer cargos en vacancia. </t>
    </r>
    <r>
      <rPr>
        <sz val="10"/>
        <color theme="1"/>
        <rFont val="Arial"/>
        <family val="2"/>
      </rPr>
      <t xml:space="preserve">
</t>
    </r>
  </si>
  <si>
    <r>
      <rPr>
        <b/>
        <sz val="9"/>
        <color theme="1"/>
        <rFont val="Arial"/>
        <family val="2"/>
      </rPr>
      <t xml:space="preserve">Control 1. </t>
    </r>
    <r>
      <rPr>
        <sz val="9"/>
        <color theme="1"/>
        <rFont val="Arial"/>
        <family val="2"/>
      </rPr>
      <t xml:space="preserve">
Formato F-GARD-06 Hoja de control de documentos, actualizado con los registro documentales de funcionarios activos. El cual es diligenciado por personal del área de Gestión Humana. Se continua con la generación de documentos digitales dada la operación actual del área. 
(De acuerdo con la sugerencia realizada en el primer trimestre, acerca de establecer un indicador cuantitativo, se evaluó para incorporar en el control, sin embargo, dado que no ha sido posible adelantar las labores de archivo, el indicador no refleja la situación esperada.) 
</t>
    </r>
    <r>
      <rPr>
        <b/>
        <sz val="9"/>
        <color theme="1"/>
        <rFont val="Arial"/>
        <family val="2"/>
      </rPr>
      <t xml:space="preserve">Control 2. </t>
    </r>
    <r>
      <rPr>
        <sz val="9"/>
        <color theme="1"/>
        <rFont val="Arial"/>
        <family val="2"/>
      </rPr>
      <t xml:space="preserve">
En el trimestre objeto de revisión, no se realizó validación de la información del PASIVOCOL, dado que se tiene pendiente el proceso de contratación de experto externo para la organización de información y proyección del calculo actuarial. </t>
    </r>
  </si>
  <si>
    <r>
      <rPr>
        <b/>
        <sz val="10"/>
        <color theme="1"/>
        <rFont val="Arial"/>
        <family val="2"/>
      </rPr>
      <t xml:space="preserve">Control 1. </t>
    </r>
    <r>
      <rPr>
        <sz val="10"/>
        <color theme="1"/>
        <rFont val="Arial"/>
        <family val="2"/>
      </rPr>
      <t xml:space="preserve">
Correos electrónicos de soporte virtual para el Software XENCO en cada una de las situaciones de reporte de inconsistencias presentadas.
La base de datos de nómina se maneja directamente con el contrato de xenco, la biblioteca no tiene ningún tipo de control al respecto, las acciones que se solicitan algunas son subsanadas, otras quedan como requerimiento de desarrollo, dado que cada desarrollo lo cobran adicional, si bien Xenco, da soporte, aún el software no está muy consolidado y presenta algunas falencias.</t>
    </r>
  </si>
  <si>
    <r>
      <rPr>
        <b/>
        <sz val="9"/>
        <color rgb="FFC00000"/>
        <rFont val="Arial"/>
        <family val="2"/>
      </rPr>
      <t xml:space="preserve">Riesgo: </t>
    </r>
    <r>
      <rPr>
        <b/>
        <sz val="9"/>
        <color rgb="FF002060"/>
        <rFont val="Arial"/>
        <family val="2"/>
      </rPr>
      <t xml:space="preserve">"Incumplimiento del Plan Estratégico de Talento Humano"
</t>
    </r>
    <r>
      <rPr>
        <b/>
        <sz val="9"/>
        <color rgb="FFC00000"/>
        <rFont val="Arial"/>
        <family val="2"/>
      </rPr>
      <t>Descripción:</t>
    </r>
    <r>
      <rPr>
        <b/>
        <sz val="9"/>
        <color rgb="FF00B0F0"/>
        <rFont val="Arial"/>
        <family val="2"/>
      </rPr>
      <t>El profesional de Talento Humano</t>
    </r>
    <r>
      <rPr>
        <sz val="9"/>
        <color rgb="FF00B0F0"/>
        <rFont val="Arial"/>
        <family val="2"/>
      </rPr>
      <t xml:space="preserve"> </t>
    </r>
    <r>
      <rPr>
        <sz val="9"/>
        <color theme="1"/>
        <rFont val="Arial"/>
        <family val="2"/>
      </rPr>
      <t>realiza</t>
    </r>
    <r>
      <rPr>
        <sz val="9"/>
        <color rgb="FF0070C0"/>
        <rFont val="Arial"/>
        <family val="2"/>
      </rPr>
      <t xml:space="preserve"> </t>
    </r>
    <r>
      <rPr>
        <b/>
        <sz val="9"/>
        <color rgb="FF0070C0"/>
        <rFont val="Arial"/>
        <family val="2"/>
      </rPr>
      <t xml:space="preserve">periódicamete </t>
    </r>
    <r>
      <rPr>
        <sz val="9"/>
        <color theme="1"/>
        <rFont val="Arial"/>
        <family val="2"/>
      </rPr>
      <t>el seguimiento a la ejecución del plan estratégico de talento humano,</t>
    </r>
    <r>
      <rPr>
        <b/>
        <sz val="9"/>
        <color rgb="FF002060"/>
        <rFont val="Arial"/>
        <family val="2"/>
      </rPr>
      <t xml:space="preserve"> comparando  el cumplimiento de los componentes del PETH,</t>
    </r>
    <r>
      <rPr>
        <b/>
        <sz val="9"/>
        <color rgb="FF00B050"/>
        <rFont val="Arial"/>
        <family val="2"/>
      </rPr>
      <t xml:space="preserve"> </t>
    </r>
    <r>
      <rPr>
        <b/>
        <sz val="9"/>
        <color rgb="FF005A9E"/>
        <rFont val="Arial"/>
        <family val="2"/>
      </rPr>
      <t>contra los requerimientos</t>
    </r>
    <r>
      <rPr>
        <b/>
        <sz val="9"/>
        <color rgb="FF00B050"/>
        <rFont val="Arial"/>
        <family val="2"/>
      </rPr>
      <t xml:space="preserve"> </t>
    </r>
    <r>
      <rPr>
        <b/>
        <sz val="9"/>
        <color rgb="FF005A9E"/>
        <rFont val="Arial"/>
        <family val="2"/>
      </rPr>
      <t>exigidos por la normativa</t>
    </r>
    <r>
      <rPr>
        <sz val="9"/>
        <color theme="1"/>
        <rFont val="Arial"/>
        <family val="2"/>
      </rPr>
      <t xml:space="preserve"> para el desarrollo de la gestión humana.</t>
    </r>
    <r>
      <rPr>
        <b/>
        <sz val="9"/>
        <color theme="1"/>
        <rFont val="Arial"/>
        <family val="2"/>
      </rPr>
      <t xml:space="preserve">
</t>
    </r>
    <r>
      <rPr>
        <b/>
        <sz val="9"/>
        <color rgb="FFC00000"/>
        <rFont val="Arial"/>
        <family val="2"/>
      </rPr>
      <t>Posible Desviación:</t>
    </r>
    <r>
      <rPr>
        <sz val="9"/>
        <color theme="1"/>
        <rFont val="Arial"/>
        <family val="2"/>
      </rPr>
      <t xml:space="preserve">Cuando se presente incumplimiento en el desarrollo del Plan estratégico de talento humano,  el profesional lider del proceso, debe reportar las causas del incumplimiento.
</t>
    </r>
    <r>
      <rPr>
        <b/>
        <sz val="9"/>
        <color rgb="FFC00000"/>
        <rFont val="Arial"/>
        <family val="2"/>
      </rPr>
      <t xml:space="preserve">Evidencias: </t>
    </r>
    <r>
      <rPr>
        <b/>
        <sz val="9"/>
        <rFont val="Arial"/>
        <family val="2"/>
      </rPr>
      <t>Seguimiento a las cinco rutas  de implementación del MIPG.</t>
    </r>
    <r>
      <rPr>
        <b/>
        <sz val="9"/>
        <color theme="1"/>
        <rFont val="Arial"/>
        <family val="2"/>
      </rPr>
      <t xml:space="preserve">
</t>
    </r>
    <r>
      <rPr>
        <b/>
        <sz val="9"/>
        <color rgb="FFC00000"/>
        <rFont val="Arial"/>
        <family val="2"/>
      </rPr>
      <t xml:space="preserve">Controles: (1)
</t>
    </r>
    <r>
      <rPr>
        <b/>
        <sz val="9"/>
        <color theme="1"/>
        <rFont val="Arial"/>
        <family val="2"/>
      </rPr>
      <t xml:space="preserve">Seguimiento a la implementación de las cinco (5) rutas de creación de valor a través de la matriz de plan de acción del PETH: 
</t>
    </r>
    <r>
      <rPr>
        <b/>
        <sz val="9"/>
        <color rgb="FFC00000"/>
        <rFont val="Arial"/>
        <family val="2"/>
      </rPr>
      <t>1.Ruta de la felicidad:</t>
    </r>
    <r>
      <rPr>
        <sz val="9"/>
        <color theme="1"/>
        <rFont val="Arial"/>
        <family val="2"/>
      </rPr>
      <t xml:space="preserve"> </t>
    </r>
    <r>
      <rPr>
        <b/>
        <i/>
        <sz val="9"/>
        <color theme="1"/>
        <rFont val="Arial"/>
        <family val="2"/>
      </rPr>
      <t xml:space="preserve">Plan anual de vacantes y Plan de Previsión de Recursos Humanos </t>
    </r>
    <r>
      <rPr>
        <sz val="9"/>
        <color theme="1"/>
        <rFont val="Arial"/>
        <family val="2"/>
      </rPr>
      <t xml:space="preserve">que prevea y programe los recursos necesarios para proveer las vacantes mediante concurso.
</t>
    </r>
    <r>
      <rPr>
        <b/>
        <sz val="9"/>
        <color theme="1"/>
        <rFont val="Arial"/>
        <family val="2"/>
      </rPr>
      <t>Plan de bienestar e incentivos:(</t>
    </r>
    <r>
      <rPr>
        <sz val="9"/>
        <color theme="1"/>
        <rFont val="Arial"/>
        <family val="2"/>
      </rPr>
      <t xml:space="preserve">Innovación con pasión, equilibrio de vida, salario emocional).
</t>
    </r>
    <r>
      <rPr>
        <b/>
        <sz val="9"/>
        <color theme="1"/>
        <rFont val="Arial"/>
        <family val="2"/>
      </rPr>
      <t>Plan de seguridad y salud en el trabajo: (</t>
    </r>
    <r>
      <rPr>
        <sz val="9"/>
        <color theme="1"/>
        <rFont val="Arial"/>
        <family val="2"/>
      </rPr>
      <t xml:space="preserve">Entorno físico, Bienestar del talento).
</t>
    </r>
    <r>
      <rPr>
        <b/>
        <sz val="9"/>
        <color theme="1"/>
        <rFont val="Arial"/>
        <family val="2"/>
      </rPr>
      <t>Plan inducción y reinducción:</t>
    </r>
    <r>
      <rPr>
        <sz val="9"/>
        <color theme="1"/>
        <rFont val="Arial"/>
        <family val="2"/>
      </rPr>
      <t xml:space="preserve"> (Salario emocional).</t>
    </r>
    <r>
      <rPr>
        <b/>
        <sz val="9"/>
        <color theme="1"/>
        <rFont val="Arial"/>
        <family val="2"/>
      </rPr>
      <t xml:space="preserve">
</t>
    </r>
    <r>
      <rPr>
        <b/>
        <sz val="9"/>
        <color rgb="FFC00000"/>
        <rFont val="Arial"/>
        <family val="2"/>
      </rPr>
      <t>2.Ruta del crecimiento</t>
    </r>
    <r>
      <rPr>
        <b/>
        <sz val="9"/>
        <color theme="1"/>
        <rFont val="Arial"/>
        <family val="2"/>
      </rPr>
      <t>:Plan Institucional de Capacitación</t>
    </r>
    <r>
      <rPr>
        <sz val="9"/>
        <color theme="1"/>
        <rFont val="Arial"/>
        <family val="2"/>
      </rPr>
      <t xml:space="preserve"> (Cultura de liderazgo)(Servidores que saben lo que hacen).
</t>
    </r>
    <r>
      <rPr>
        <b/>
        <sz val="9"/>
        <color theme="1"/>
        <rFont val="Arial"/>
        <family val="2"/>
      </rPr>
      <t>Plan de bienestar e incentivos:</t>
    </r>
    <r>
      <rPr>
        <sz val="9"/>
        <color theme="1"/>
        <rFont val="Arial"/>
        <family val="2"/>
      </rPr>
      <t xml:space="preserve">Cultura del liderazgo, bienestar del talento humano, liderazgo en valores, servidores que saben lo que hacen.
</t>
    </r>
    <r>
      <rPr>
        <b/>
        <sz val="9"/>
        <color theme="1"/>
        <rFont val="Arial"/>
        <family val="2"/>
      </rPr>
      <t>Plan inducción y reinducción:(</t>
    </r>
    <r>
      <rPr>
        <sz val="9"/>
        <color theme="1"/>
        <rFont val="Arial"/>
        <family val="2"/>
      </rPr>
      <t>Bienestar del talento, Servidores que saben lo que hacen).</t>
    </r>
    <r>
      <rPr>
        <b/>
        <sz val="9"/>
        <color theme="1"/>
        <rFont val="Arial"/>
        <family val="2"/>
      </rPr>
      <t xml:space="preserve">
</t>
    </r>
    <r>
      <rPr>
        <b/>
        <sz val="9"/>
        <color rgb="FFC00000"/>
        <rFont val="Arial"/>
        <family val="2"/>
      </rPr>
      <t>3.Ruta del servicio</t>
    </r>
    <r>
      <rPr>
        <b/>
        <sz val="9"/>
        <color theme="1"/>
        <rFont val="Arial"/>
        <family val="2"/>
      </rPr>
      <t>:Plan Institucional de Capacitación</t>
    </r>
    <r>
      <rPr>
        <sz val="9"/>
        <color theme="1"/>
        <rFont val="Arial"/>
        <family val="2"/>
      </rPr>
      <t xml:space="preserve">(Cultura basada en el servicio),(Cultura que genera logro y bienestar).
</t>
    </r>
    <r>
      <rPr>
        <b/>
        <sz val="9"/>
        <color theme="1"/>
        <rFont val="Arial"/>
        <family val="2"/>
      </rPr>
      <t xml:space="preserve">Plan inducción y reinducción: </t>
    </r>
    <r>
      <rPr>
        <sz val="9"/>
        <color theme="1"/>
        <rFont val="Arial"/>
        <family val="2"/>
      </rPr>
      <t>(Cultura que genera logro y bienestar).</t>
    </r>
    <r>
      <rPr>
        <b/>
        <sz val="9"/>
        <color theme="1"/>
        <rFont val="Arial"/>
        <family val="2"/>
      </rPr>
      <t xml:space="preserve">
</t>
    </r>
    <r>
      <rPr>
        <b/>
        <sz val="9"/>
        <color rgb="FFC00000"/>
        <rFont val="Arial"/>
        <family val="2"/>
      </rPr>
      <t>4.Ruta de la Calidad:</t>
    </r>
    <r>
      <rPr>
        <b/>
        <sz val="9"/>
        <rFont val="Arial"/>
        <family val="2"/>
      </rPr>
      <t xml:space="preserve">Plan inducción y reinducción: </t>
    </r>
    <r>
      <rPr>
        <sz val="9"/>
        <rFont val="Arial"/>
        <family val="2"/>
      </rPr>
      <t>(Cultura de la calidad y la integridad).</t>
    </r>
    <r>
      <rPr>
        <b/>
        <sz val="9"/>
        <color theme="1"/>
        <rFont val="Arial"/>
        <family val="2"/>
      </rPr>
      <t xml:space="preserve">
</t>
    </r>
    <r>
      <rPr>
        <b/>
        <sz val="9"/>
        <color rgb="FFC00000"/>
        <rFont val="Arial"/>
        <family val="2"/>
      </rPr>
      <t>5.Ruta de análisis de datos:</t>
    </r>
    <r>
      <rPr>
        <b/>
        <sz val="9"/>
        <color theme="1"/>
        <rFont val="Arial"/>
        <family val="2"/>
      </rPr>
      <t>Plan de bienestar e incentivos</t>
    </r>
    <r>
      <rPr>
        <sz val="9"/>
        <color theme="1"/>
        <rFont val="Arial"/>
        <family val="2"/>
      </rPr>
      <t>(Entendiendo personas a través del uso de los datos)</t>
    </r>
    <r>
      <rPr>
        <b/>
        <sz val="9"/>
        <color theme="1"/>
        <rFont val="Arial"/>
        <family val="2"/>
      </rPr>
      <t>.</t>
    </r>
  </si>
  <si>
    <r>
      <t xml:space="preserve">Gestión Administrativa de recursos
</t>
    </r>
    <r>
      <rPr>
        <b/>
        <sz val="11"/>
        <color theme="1"/>
        <rFont val="Arial"/>
        <family val="2"/>
      </rPr>
      <t>(Gestión Documental)</t>
    </r>
  </si>
  <si>
    <r>
      <t xml:space="preserve">Gestión Administrativa de recursos
</t>
    </r>
    <r>
      <rPr>
        <b/>
        <sz val="11"/>
        <color theme="1"/>
        <rFont val="Arial"/>
        <family val="2"/>
      </rPr>
      <t>(Gestión Documental</t>
    </r>
    <r>
      <rPr>
        <sz val="11"/>
        <color theme="1"/>
        <rFont val="Arial"/>
        <family val="2"/>
      </rPr>
      <t>)</t>
    </r>
  </si>
  <si>
    <r>
      <t xml:space="preserve">Gestión Administrativa de Recursos
</t>
    </r>
    <r>
      <rPr>
        <b/>
        <sz val="12"/>
        <color theme="1"/>
        <rFont val="Arial"/>
        <family val="2"/>
      </rPr>
      <t>(Recursos físicos).</t>
    </r>
  </si>
  <si>
    <r>
      <t xml:space="preserve">Gestión Administrativa de recursos
</t>
    </r>
    <r>
      <rPr>
        <b/>
        <sz val="11"/>
        <color theme="1"/>
        <rFont val="Arial"/>
        <family val="2"/>
      </rPr>
      <t>(TECNOLOGÍA)</t>
    </r>
  </si>
  <si>
    <t>ARCHIVO DE CAUSACIONES VS INCONSISTENCIAS PRESENTADAS</t>
  </si>
  <si>
    <t xml:space="preserve">CORREOS CON INFORMACIÓN ENVIADAS POR LAS ÁREAS </t>
  </si>
  <si>
    <t>CONCILIACION DE LA GESTION FINANCIERA</t>
  </si>
  <si>
    <t xml:space="preserve">Debido a la situación de Covid-19 hemos establecido plazos mas flexibles para la entrega de los materiales bibliográficos. </t>
  </si>
  <si>
    <t>No se han evidenciado desviaciones.</t>
  </si>
  <si>
    <t>Los servidores del Area de ESB realizaron el curso de Integridad, transparencia y lucha contra la corrupción.
Certificados de Curso realizado, los cuales han sido entregados a Talento Humano</t>
  </si>
  <si>
    <t>1. Verificación Listado de Préstamos Vs reporte de usuarios morosos.Informes de las respectivas areas y filiales.
 Establecer compromisos con los servidores para generar acciones articuladas con la recuperación de los materiales.
2. Comunicación verbal, por correo electrónico o a traves de llamada a los usuarios.</t>
  </si>
  <si>
    <r>
      <rPr>
        <b/>
        <sz val="10"/>
        <color rgb="FFC00000"/>
        <rFont val="Arial"/>
        <family val="2"/>
      </rPr>
      <t xml:space="preserve">Riesgo: </t>
    </r>
    <r>
      <rPr>
        <b/>
        <sz val="10"/>
        <color rgb="FF002060"/>
        <rFont val="Arial"/>
        <family val="2"/>
      </rPr>
      <t xml:space="preserve">Posibilidad de recibir o solicitar cualquier dádiva o beneficio a nombre propio o de terceros con el fin de alterar un trámite o servicio.
</t>
    </r>
    <r>
      <rPr>
        <b/>
        <sz val="10"/>
        <color theme="1"/>
        <rFont val="Arial"/>
        <family val="2"/>
      </rPr>
      <t>Revisar  el cumplimiento del  codigo de etica establecido en la politica de integridad</t>
    </r>
    <r>
      <rPr>
        <sz val="10"/>
        <color theme="1"/>
        <rFont val="Arial"/>
        <family val="2"/>
      </rPr>
      <t xml:space="preserve">, por parte de los funcionarios, articulado con el reglamento interno de trabajo y con la evaluación periódica del desempeño de los servidores. </t>
    </r>
  </si>
  <si>
    <r>
      <rPr>
        <b/>
        <sz val="9"/>
        <color theme="1"/>
        <rFont val="Arial"/>
        <family val="2"/>
      </rPr>
      <t>CONTROL 1: "VALIDAR"</t>
    </r>
    <r>
      <rPr>
        <sz val="9"/>
        <color theme="1"/>
        <rFont val="Arial"/>
        <family val="2"/>
      </rPr>
      <t xml:space="preserve">
Se entregó los insumos correspondientes para dar cumplimiento al protocolo de bioseguridad, estos son entregados en la BPP por el encargado del almacen, al cual le hacen la solicitud vía correo cuando estos esten proximos a acabarse, y se programa la entrega,  coordinando transporte y los insumos respectivos. Para ello se deja evidencia de las actas de entrega y las autorizaciones de salida de los activos fijos.
VER CARPETA: EVIDENCIAS CONTROL 1
(VER ANEXO: Actas de entrega)
(VER ANEXO: Autorizacion de salida de activos)
(VER ANEXO: Correo de Biblioteca Pública Piloto de Medellín - SOLICITUD INSUMOS)
(VER ANEXO: Correo de Biblioteca Pública Piloto de Medellín - SOLICITUD INSUMOS 2)
</t>
    </r>
    <r>
      <rPr>
        <b/>
        <sz val="9"/>
        <color theme="1"/>
        <rFont val="Arial"/>
        <family val="2"/>
      </rPr>
      <t xml:space="preserve">CONTROL 2: "VERIFICAR"
</t>
    </r>
    <r>
      <rPr>
        <sz val="9"/>
        <color theme="1"/>
        <rFont val="Arial"/>
        <family val="2"/>
      </rPr>
      <t xml:space="preserve">Se recopilan de forma digital las planillas que hasta la fecha se han diligenciando fisicamente en la sede principal y las filiales; cabe mencionar que inicialmente se crearon 7 planillas pero por las fases de apertura de las bibliotecas en la fase 1 solamente se habilitaron 3 las cuales son: Toma de temperatura funcionarios y contratistas, entrega de EPP e ingreso de contratistas y personal de apoyo
El 23 y 24 de Junio del 2020 se dieron una formaciones y capacitaciones del protocolo de bioseguridad tanto al personal en general como a los miembros del COPASST los cuales apoyaran la gestion de implementacion del protocolo de bioseguridad.
Se crea un instructivo de diligenciamiento de planillas el cual es compartido a los miembros del COPASST y hace unas semanas exactamente el 09 de agosto del 2020 se  realiza actualizacion de este instructivo.
Se envía formato de rotulacion de las carpetas con instructivo vía correo.
VER CARPETA: EVIDENCIAS CONTROL 2
(VER ANEXO: Registro de asistencia reunion general de equipo BPP del 24 de junio de 2020)
(VER ANEXO: INSTRUCTIVO DE PLANILLAS COVID-19 01 DE JULIO DEL 2020)
(VER ANEXO: INSTRUCTIVO DE PLANILLAS COVID-19 09 DE AGOSTO DEL 2020)
(VER ANEXO: Planillas digitalizadas)
(VER ANEXO:Correo importante- planillas seguimiento protocolo de bioseguridad)
</t>
    </r>
    <r>
      <rPr>
        <b/>
        <sz val="9"/>
        <color theme="1"/>
        <rFont val="Arial"/>
        <family val="2"/>
      </rPr>
      <t xml:space="preserve">CONTROL 3: "REVISAR"
</t>
    </r>
    <r>
      <rPr>
        <sz val="9"/>
        <color theme="1"/>
        <rFont val="Arial"/>
        <family val="2"/>
      </rPr>
      <t xml:space="preserve">Todos los dias llega un consolidado de la encuesta de sintomas al correo de salud ocupacional se identifico que muchas personas de la BPP aún no tienen el habito de diligenciarla en las mañanas, para ello se hablo con el Área de sistemas para enviar un correo diario de forma automatica a los correos de los funcionarios y contratistas con el fin de recordarles el diligenciamiento de la misma antes de iniciar las labores. Se lleva un seguimiento de los datos arrojados en relacion a la sintomatologia y asi identificar cuales son los sintomas mas comunes o reiterativos en los funcionarios y contratistas.
Posterior a esto se nan hecho refuerzos en formaciones y capacitaciones, acompañamiento médico y circulares emitidas para el cumplimiento optimo del protocolo de bioseguridad.
VER CARPETA: EVIDENCIAS CONTROL 3
(VER ANEXO: Correo de Biblioteca Pública Piloto de Medellín - Fwd_ Encuesta de síntomas de la ARL SURA)
(VER ANEXO: Consolidado encuesta de sintomas 21-08-2020)
(VER ANEXO: Graficos generales diligenciamiento encuesta sintomas)
(VER ANEXO: 202050028-circular-informativa-uso-obligatorio-de-los-elementos-de-proteccion-personal-epp)
(VER ANEXO: 202020323 A Medellín Me Cuida Empresas Protocolo De Bioseguridad BPP  SBPM Y Proyectos )
</t>
    </r>
  </si>
  <si>
    <r>
      <rPr>
        <b/>
        <sz val="9"/>
        <color theme="1"/>
        <rFont val="Arial"/>
        <family val="2"/>
      </rPr>
      <t xml:space="preserve">
Control 2:</t>
    </r>
    <r>
      <rPr>
        <sz val="9"/>
        <color theme="1"/>
        <rFont val="Arial"/>
        <family val="2"/>
      </rPr>
      <t xml:space="preserve"> desviado v.s.control comportamiento adecuado, ajustar el control,proporcionando la correción y seguridad razonable;hacer prueba de recorrido si se requiere</t>
    </r>
  </si>
  <si>
    <r>
      <rPr>
        <b/>
        <i/>
        <sz val="9"/>
        <color rgb="FFC00000"/>
        <rFont val="Arial"/>
        <family val="2"/>
      </rPr>
      <t xml:space="preserve">
Riesgo: </t>
    </r>
    <r>
      <rPr>
        <b/>
        <i/>
        <sz val="9"/>
        <color rgb="FF002060"/>
        <rFont val="Arial"/>
        <family val="2"/>
      </rPr>
      <t xml:space="preserve">"Incumplimiento en el seguimiento a las auditorías legales y a las auditorias  internas del SIG". 
</t>
    </r>
    <r>
      <rPr>
        <b/>
        <i/>
        <sz val="9"/>
        <color rgb="FFC00000"/>
        <rFont val="Arial"/>
        <family val="2"/>
      </rPr>
      <t>Descripción</t>
    </r>
    <r>
      <rPr>
        <b/>
        <i/>
        <sz val="9"/>
        <color rgb="FF0070C0"/>
        <rFont val="Arial"/>
        <family val="2"/>
      </rPr>
      <t>:El profesional universitario de apoyo al SIG,</t>
    </r>
    <r>
      <rPr>
        <sz val="9"/>
        <color rgb="FF002060"/>
        <rFont val="Arial"/>
        <family val="2"/>
      </rPr>
      <t xml:space="preserve"> </t>
    </r>
    <r>
      <rPr>
        <b/>
        <i/>
        <sz val="9"/>
        <color rgb="FFC00000"/>
        <rFont val="Arial"/>
        <family val="2"/>
      </rPr>
      <t>verifica</t>
    </r>
    <r>
      <rPr>
        <b/>
        <i/>
        <sz val="9"/>
        <color theme="9" tint="-0.249977111117893"/>
        <rFont val="Arial"/>
        <family val="2"/>
      </rPr>
      <t xml:space="preserve"> anualmente</t>
    </r>
    <r>
      <rPr>
        <sz val="9"/>
        <rFont val="Arial"/>
        <family val="2"/>
      </rPr>
      <t xml:space="preserve"> el cumplimiento del cronograma  de auditorias programado para los diez procesos del MOP frente a las auditorias realizadas, con el propósito de garantizar un mejoramiento continuo del Sistema Integral de Gestión.
</t>
    </r>
    <r>
      <rPr>
        <b/>
        <i/>
        <sz val="9"/>
        <color rgb="FFC00000"/>
        <rFont val="Arial"/>
        <family val="2"/>
      </rPr>
      <t>El profesional universitario jefe de control interno</t>
    </r>
    <r>
      <rPr>
        <sz val="9"/>
        <rFont val="Arial"/>
        <family val="2"/>
      </rPr>
      <t xml:space="preserve">, </t>
    </r>
    <r>
      <rPr>
        <b/>
        <i/>
        <sz val="9"/>
        <color rgb="FF0070C0"/>
        <rFont val="Arial"/>
        <family val="2"/>
      </rPr>
      <t>revisa</t>
    </r>
    <r>
      <rPr>
        <b/>
        <i/>
        <sz val="9"/>
        <color rgb="FF7030A0"/>
        <rFont val="Arial"/>
        <family val="2"/>
      </rPr>
      <t xml:space="preserve"> </t>
    </r>
    <r>
      <rPr>
        <b/>
        <i/>
        <sz val="9"/>
        <color rgb="FF002060"/>
        <rFont val="Arial"/>
        <family val="2"/>
      </rPr>
      <t>periódicament</t>
    </r>
    <r>
      <rPr>
        <sz val="9"/>
        <color rgb="FF002060"/>
        <rFont val="Arial"/>
        <family val="2"/>
      </rPr>
      <t>e</t>
    </r>
    <r>
      <rPr>
        <sz val="9"/>
        <rFont val="Arial"/>
        <family val="2"/>
      </rPr>
      <t xml:space="preserve"> el cumplimiento del cronograma de auditorias legales de cada vigencia en lo concerniente al cumplimiento del dueño del proceso, con el propósito de apoyar el Sistema de control interno de la entidad,  Verificar los datos existentes y los riesgos del periodo programado para establecer el tiempo de oportunidad.
</t>
    </r>
    <r>
      <rPr>
        <b/>
        <i/>
        <sz val="9"/>
        <color rgb="FFC00000"/>
        <rFont val="Arial"/>
        <family val="2"/>
      </rPr>
      <t>Posibles  Desviaciones:</t>
    </r>
    <r>
      <rPr>
        <sz val="9"/>
        <color theme="1"/>
        <rFont val="Arial"/>
        <family val="2"/>
      </rPr>
      <t>Si por algún motivo se incumple el cronograma de las auditorías,  se reprograma y se comunica al equipo de auditores y personal auditado</t>
    </r>
    <r>
      <rPr>
        <b/>
        <i/>
        <sz val="9"/>
        <color rgb="FF00B050"/>
        <rFont val="Arial"/>
        <family val="2"/>
      </rPr>
      <t>.</t>
    </r>
    <r>
      <rPr>
        <sz val="9"/>
        <rFont val="Arial"/>
        <family val="2"/>
      </rPr>
      <t xml:space="preserve">
</t>
    </r>
    <r>
      <rPr>
        <b/>
        <sz val="9"/>
        <color rgb="FFC00000"/>
        <rFont val="Arial"/>
        <family val="2"/>
      </rPr>
      <t>Evidencias:</t>
    </r>
    <r>
      <rPr>
        <sz val="9"/>
        <rFont val="Arial"/>
        <family val="2"/>
      </rPr>
      <t xml:space="preserve"> Informe de auditorías del SIG, Informe de auditorías legales de control interno, cronograma de auditorias del SIG y de la OCI.
</t>
    </r>
    <r>
      <rPr>
        <b/>
        <sz val="9"/>
        <rFont val="Arial"/>
        <family val="2"/>
      </rPr>
      <t xml:space="preserve">Control 1: 
</t>
    </r>
    <r>
      <rPr>
        <sz val="9"/>
        <color theme="1"/>
        <rFont val="Arial"/>
        <family val="2"/>
      </rPr>
      <t>1. Cronograma auditorías legales OCI Vs Auditorías realizadas
2. Programa auditorías internas SIG Vs Auditorias realizadas</t>
    </r>
    <r>
      <rPr>
        <sz val="9"/>
        <rFont val="Arial"/>
        <family val="2"/>
      </rPr>
      <t xml:space="preserve">
</t>
    </r>
  </si>
  <si>
    <r>
      <rPr>
        <b/>
        <sz val="9"/>
        <color theme="1"/>
        <rFont val="Arial"/>
        <family val="2"/>
      </rPr>
      <t>Control 1 SIG:</t>
    </r>
    <r>
      <rPr>
        <sz val="9"/>
        <color theme="1"/>
        <rFont val="Arial"/>
        <family val="2"/>
      </rPr>
      <t xml:space="preserve">Se hace seguimiento a las acciones correctivas pendientes del Plan de Mejoramiento del SIG, y se establece fechas de entrega. </t>
    </r>
    <r>
      <rPr>
        <b/>
        <sz val="9"/>
        <color theme="1"/>
        <rFont val="Arial"/>
        <family val="2"/>
      </rPr>
      <t xml:space="preserve">
Control 2 OCI</t>
    </r>
    <r>
      <rPr>
        <sz val="9"/>
        <color theme="1"/>
        <rFont val="Arial"/>
        <family val="2"/>
      </rPr>
      <t>:septiembre 3/2020 a la 12:37 se envia correo electronico, a la Subdirección de Planeación, fin ajustar Planes de mejoramiento por proceso de la Entidad, en el nuevo Formato de DAFP, donde se debe establecer las causas por alguna de las metologogias existentes,causa efecto</t>
    </r>
  </si>
  <si>
    <r>
      <rPr>
        <b/>
        <sz val="9"/>
        <color theme="1"/>
        <rFont val="Arial"/>
        <family val="2"/>
      </rPr>
      <t xml:space="preserve">
Control 1 OCI: </t>
    </r>
    <r>
      <rPr>
        <sz val="9"/>
        <color theme="1"/>
        <rFont val="Arial"/>
        <family val="2"/>
      </rPr>
      <t xml:space="preserve">programación establecida v.s. programación revisada de cumplimiento,para validar con el Plan de Auditorías 2020 OCI.
</t>
    </r>
    <r>
      <rPr>
        <b/>
        <sz val="9"/>
        <color theme="1"/>
        <rFont val="Arial"/>
        <family val="2"/>
      </rPr>
      <t xml:space="preserve">Control 2 SIG: </t>
    </r>
    <r>
      <rPr>
        <sz val="9"/>
        <color theme="1"/>
        <rFont val="Arial"/>
        <family val="2"/>
      </rPr>
      <t>Se da cumplimiento a las auditorías internas en la sede central de manera presencial en el mes de marzo de 2020.
Se implementa el cronograma para hacer las auditorías internas de las Filiales, que están progamadas para realizar la última semana del mes de octubre.</t>
    </r>
  </si>
  <si>
    <r>
      <rPr>
        <b/>
        <sz val="9"/>
        <color theme="1"/>
        <rFont val="Arial"/>
        <family val="2"/>
      </rPr>
      <t xml:space="preserve">
OCI:</t>
    </r>
    <r>
      <rPr>
        <sz val="9"/>
        <color theme="1"/>
        <rFont val="Arial"/>
        <family val="2"/>
      </rPr>
      <t>Se tiene un cronograma de Auditorías legales y paralelamente una programación que permite llevar a cabo las auditorias que se van realizando de acuerdo al cronograma,situación actual que lleva a  una flexibilidad por la emergencia sanitaria,deberá remplanterse la reprogramación de acuerdo con los lideres de los procesos afectados, para el 2021</t>
    </r>
  </si>
  <si>
    <r>
      <rPr>
        <b/>
        <sz val="9"/>
        <color rgb="FFC00000"/>
        <rFont val="Arial"/>
        <family val="2"/>
      </rPr>
      <t xml:space="preserve">Riesgo: </t>
    </r>
    <r>
      <rPr>
        <b/>
        <sz val="9"/>
        <color rgb="FF002060"/>
        <rFont val="Arial"/>
        <family val="2"/>
      </rPr>
      <t>"Falta de  implementación de las acciones correctivas a los planes de mejoramiento institucional y de calidad</t>
    </r>
    <r>
      <rPr>
        <sz val="9"/>
        <color rgb="FF002060"/>
        <rFont val="Arial"/>
        <family val="2"/>
      </rPr>
      <t>"</t>
    </r>
    <r>
      <rPr>
        <b/>
        <sz val="9"/>
        <color rgb="FF002060"/>
        <rFont val="Arial"/>
        <family val="2"/>
      </rPr>
      <t xml:space="preserve">.
</t>
    </r>
    <r>
      <rPr>
        <b/>
        <sz val="9"/>
        <color rgb="FFC00000"/>
        <rFont val="Arial"/>
        <family val="2"/>
      </rPr>
      <t>Descripción</t>
    </r>
    <r>
      <rPr>
        <b/>
        <sz val="9"/>
        <color rgb="FF00B0F0"/>
        <rFont val="Arial"/>
        <family val="2"/>
      </rPr>
      <t>:El profesional universitario,</t>
    </r>
    <r>
      <rPr>
        <sz val="9"/>
        <color rgb="FF002060"/>
        <rFont val="Arial"/>
        <family val="2"/>
      </rPr>
      <t xml:space="preserve"> </t>
    </r>
    <r>
      <rPr>
        <b/>
        <i/>
        <sz val="9"/>
        <color rgb="FF002060"/>
        <rFont val="Arial"/>
        <family val="2"/>
      </rPr>
      <t>jefe de control interno</t>
    </r>
    <r>
      <rPr>
        <sz val="9"/>
        <color rgb="FF002060"/>
        <rFont val="Arial"/>
        <family val="2"/>
      </rPr>
      <t xml:space="preserve"> y  el profesional universitario de</t>
    </r>
    <r>
      <rPr>
        <b/>
        <sz val="9"/>
        <color rgb="FF002060"/>
        <rFont val="Arial"/>
        <family val="2"/>
      </rPr>
      <t xml:space="preserve"> apoyo al SIG</t>
    </r>
    <r>
      <rPr>
        <sz val="9"/>
        <color rgb="FF002060"/>
        <rFont val="Arial"/>
        <family val="2"/>
      </rPr>
      <t xml:space="preserve">, </t>
    </r>
    <r>
      <rPr>
        <b/>
        <i/>
        <sz val="9"/>
        <color rgb="FF002060"/>
        <rFont val="Arial"/>
        <family val="2"/>
      </rPr>
      <t xml:space="preserve"> </t>
    </r>
    <r>
      <rPr>
        <b/>
        <i/>
        <sz val="9"/>
        <color rgb="FF0070C0"/>
        <rFont val="Arial"/>
        <family val="2"/>
      </rPr>
      <t>Verifican</t>
    </r>
    <r>
      <rPr>
        <sz val="9"/>
        <color rgb="FF0070C0"/>
        <rFont val="Arial"/>
        <family val="2"/>
      </rPr>
      <t xml:space="preserve"> </t>
    </r>
    <r>
      <rPr>
        <sz val="9"/>
        <color theme="1"/>
        <rFont val="Arial"/>
        <family val="2"/>
      </rPr>
      <t xml:space="preserve">el formato unico del plan de mejoramiento institucional y del SIG, frente al cumplimiento de  las acciones correctivas  y de mejora , implementadas con el propósito de establecer el cumplimiento y la eficacia de las acciones de mejora de  los procesos.
</t>
    </r>
    <r>
      <rPr>
        <b/>
        <i/>
        <sz val="9"/>
        <color rgb="FFC00000"/>
        <rFont val="Arial"/>
        <family val="2"/>
      </rPr>
      <t>Evidencias:</t>
    </r>
    <r>
      <rPr>
        <b/>
        <i/>
        <sz val="9"/>
        <color rgb="FF002060"/>
        <rFont val="Arial"/>
        <family val="2"/>
      </rPr>
      <t xml:space="preserve"> </t>
    </r>
    <r>
      <rPr>
        <sz val="9"/>
        <color theme="1"/>
        <rFont val="Arial"/>
        <family val="2"/>
      </rPr>
      <t xml:space="preserve">Seguimiento Plan de mejoramiento OCI, SIG.
</t>
    </r>
    <r>
      <rPr>
        <b/>
        <sz val="9"/>
        <color rgb="FFC00000"/>
        <rFont val="Arial"/>
        <family val="2"/>
      </rPr>
      <t>Controles:(2)</t>
    </r>
    <r>
      <rPr>
        <sz val="9"/>
        <color theme="1"/>
        <rFont val="Arial"/>
        <family val="2"/>
      </rPr>
      <t xml:space="preserve">
</t>
    </r>
    <r>
      <rPr>
        <b/>
        <sz val="9"/>
        <color theme="1"/>
        <rFont val="Arial"/>
        <family val="2"/>
      </rPr>
      <t>1.Verificar el cumplimiento de acciones correctivas al Plan de mejoramiento del SIG.
2.Verificar el cumplimiento de aciones correctivas al Plan de mejoramiento Institucional, liderado por la OCI.</t>
    </r>
  </si>
  <si>
    <r>
      <rPr>
        <b/>
        <i/>
        <sz val="14"/>
        <color rgb="FFC00000"/>
        <rFont val="Arial"/>
        <family val="2"/>
      </rPr>
      <t xml:space="preserve">Descripción </t>
    </r>
    <r>
      <rPr>
        <b/>
        <sz val="14"/>
        <color theme="9" tint="-0.249977111117893"/>
        <rFont val="Arial"/>
        <family val="2"/>
      </rPr>
      <t>:</t>
    </r>
    <r>
      <rPr>
        <b/>
        <i/>
        <sz val="14"/>
        <color theme="9" tint="-0.249977111117893"/>
        <rFont val="Arial"/>
        <family val="2"/>
      </rPr>
      <t>El comité de evaluación y desempeño</t>
    </r>
    <r>
      <rPr>
        <b/>
        <sz val="14"/>
        <color theme="1"/>
        <rFont val="Arial"/>
        <family val="2"/>
      </rPr>
      <t xml:space="preserve"> </t>
    </r>
    <r>
      <rPr>
        <b/>
        <sz val="14"/>
        <color theme="3" tint="-0.249977111117893"/>
        <rFont val="Arial"/>
        <family val="2"/>
      </rPr>
      <t xml:space="preserve">verifica </t>
    </r>
    <r>
      <rPr>
        <b/>
        <sz val="14"/>
        <color rgb="FF002060"/>
        <rFont val="Arial"/>
        <family val="2"/>
      </rPr>
      <t xml:space="preserve">trimestralmente , </t>
    </r>
    <r>
      <rPr>
        <b/>
        <sz val="14"/>
        <color theme="1"/>
        <rFont val="Arial"/>
        <family val="2"/>
      </rPr>
      <t xml:space="preserve">la articulación de  los objetivos estratégicos, con los proyectos de inversión y el plan de acción y a su vez verifica la  articulación de los objetivos estratégicos 1 y 2 con el plan de desarrollo municipal.
Objetivos estratégicos: (1.Posicionar la Biblioteca Pública Piloto de Medellín para América Latina como centro vivo de información y pensamiento, 2.Generar ruta de apropiación social del patrimonio y las memorias de los materiales de la Biblioteca Pública Piloto).
</t>
    </r>
    <r>
      <rPr>
        <b/>
        <sz val="14"/>
        <color rgb="FFC00000"/>
        <rFont val="Arial"/>
        <family val="2"/>
      </rPr>
      <t xml:space="preserve">Desviaciones posibles: </t>
    </r>
    <r>
      <rPr>
        <b/>
        <sz val="14"/>
        <color rgb="FF002060"/>
        <rFont val="Arial"/>
        <family val="2"/>
      </rPr>
      <t>En caso de encontrar información faltante,</t>
    </r>
    <r>
      <rPr>
        <b/>
        <sz val="14"/>
        <color theme="5"/>
        <rFont val="Arial"/>
        <family val="2"/>
      </rPr>
      <t xml:space="preserve"> </t>
    </r>
    <r>
      <rPr>
        <b/>
        <sz val="14"/>
        <rFont val="Arial"/>
        <family val="2"/>
      </rPr>
      <t>se</t>
    </r>
    <r>
      <rPr>
        <b/>
        <sz val="14"/>
        <color theme="5"/>
        <rFont val="Arial"/>
        <family val="2"/>
      </rPr>
      <t xml:space="preserve"> </t>
    </r>
    <r>
      <rPr>
        <b/>
        <sz val="14"/>
        <color theme="1"/>
        <rFont val="Arial"/>
        <family val="2"/>
      </rPr>
      <t xml:space="preserve">solicita por correo lo pertinente,  para poder continuar el seguimiento y control del plan estratégico.
</t>
    </r>
    <r>
      <rPr>
        <b/>
        <i/>
        <sz val="14"/>
        <color rgb="FFC00000"/>
        <rFont val="Arial"/>
        <family val="2"/>
      </rPr>
      <t>Evidencia:</t>
    </r>
    <r>
      <rPr>
        <b/>
        <i/>
        <sz val="14"/>
        <color theme="1"/>
        <rFont val="Arial"/>
        <family val="2"/>
      </rPr>
      <t xml:space="preserve"> Actas de comité de evaluación y desempeño, Evaluación físico financiera del plan estratégico, Evaluación física trimestral, Plan de acción, POAI.</t>
    </r>
    <r>
      <rPr>
        <b/>
        <i/>
        <sz val="14"/>
        <color rgb="FFC00000"/>
        <rFont val="Arial"/>
        <family val="2"/>
      </rPr>
      <t xml:space="preserve">
Controles: (2):</t>
    </r>
    <r>
      <rPr>
        <b/>
        <i/>
        <sz val="14"/>
        <color theme="3" tint="-0.249977111117893"/>
        <rFont val="Arial"/>
        <family val="2"/>
      </rPr>
      <t xml:space="preserve"> 
</t>
    </r>
    <r>
      <rPr>
        <b/>
        <i/>
        <sz val="14"/>
        <color theme="1"/>
        <rFont val="Arial"/>
        <family val="2"/>
      </rPr>
      <t xml:space="preserve">1.Articulación de  los objetivos estratégicos, con los proyectos de inversión y el plan de acción.
2.Articulación de los objetivos estratégicos 1 y 2 con el plan de desarrollo municipal.
</t>
    </r>
  </si>
  <si>
    <r>
      <rPr>
        <b/>
        <i/>
        <sz val="14"/>
        <color rgb="FFC00000"/>
        <rFont val="Arial"/>
        <family val="2"/>
      </rPr>
      <t>Descripción:</t>
    </r>
    <r>
      <rPr>
        <b/>
        <i/>
        <sz val="14"/>
        <color rgb="FF002060"/>
        <rFont val="Arial"/>
        <family val="2"/>
      </rPr>
      <t>El comité formulador de proyectos,</t>
    </r>
    <r>
      <rPr>
        <sz val="14"/>
        <color rgb="FF222222"/>
        <rFont val="Arial"/>
        <family val="2"/>
      </rPr>
      <t xml:space="preserve"> revisa </t>
    </r>
    <r>
      <rPr>
        <b/>
        <sz val="14"/>
        <color rgb="FFC00000"/>
        <rFont val="Arial"/>
        <family val="2"/>
      </rPr>
      <t>mensualmente</t>
    </r>
    <r>
      <rPr>
        <sz val="14"/>
        <color rgb="FF222222"/>
        <rFont val="Arial"/>
        <family val="2"/>
      </rPr>
      <t xml:space="preserve">, la </t>
    </r>
    <r>
      <rPr>
        <i/>
        <sz val="14"/>
        <color rgb="FF222222"/>
        <rFont val="Arial"/>
        <family val="2"/>
      </rPr>
      <t>Aplicación de los criterios de priorización, definidos en el numeral 2.5.2 del Protocolo para alianzas estratégicas PR-GE-01</t>
    </r>
    <r>
      <rPr>
        <sz val="14"/>
        <color rgb="FF222222"/>
        <rFont val="Arial"/>
        <family val="2"/>
      </rPr>
      <t xml:space="preserve">. </t>
    </r>
    <r>
      <rPr>
        <b/>
        <i/>
        <sz val="14"/>
        <color rgb="FF0070C0"/>
        <rFont val="Arial"/>
        <family val="2"/>
      </rPr>
      <t>Este control se ha venido implementando a partir de las sesiones del Grupo Formulador de Proyectos, y</t>
    </r>
    <r>
      <rPr>
        <sz val="14"/>
        <color rgb="FF222222"/>
        <rFont val="Arial"/>
        <family val="2"/>
      </rPr>
      <t xml:space="preserve"> las reuniones de socialización del protocolo que ha hecho Diana Quiroz con los procesos misionales.
El proceso de Gestión Humana, lidera la adopción del Código de ética y realiza la  campaña de promoción de los valores institucionales.</t>
    </r>
    <r>
      <rPr>
        <b/>
        <i/>
        <sz val="14"/>
        <color rgb="FFC00000"/>
        <rFont val="Arial"/>
        <family val="2"/>
      </rPr>
      <t xml:space="preserve"> El equipo formulador de proyectos,</t>
    </r>
    <r>
      <rPr>
        <sz val="14"/>
        <color rgb="FF222222"/>
        <rFont val="Arial"/>
        <family val="2"/>
      </rPr>
      <t xml:space="preserve">  en el ejercicio de sus funciones, </t>
    </r>
    <r>
      <rPr>
        <b/>
        <i/>
        <sz val="14"/>
        <color rgb="FF002060"/>
        <rFont val="Arial"/>
        <family val="2"/>
      </rPr>
      <t xml:space="preserve">verifica mensualmente la transparencia </t>
    </r>
    <r>
      <rPr>
        <sz val="14"/>
        <color rgb="FF222222"/>
        <rFont val="Arial"/>
        <family val="2"/>
      </rPr>
      <t xml:space="preserve">en la ejecución de los proyectos,  y hace apropiación  de  los valores descritos como parte de la ambientación y cumplimiento de  estos.
</t>
    </r>
    <r>
      <rPr>
        <b/>
        <sz val="14"/>
        <color rgb="FFC00000"/>
        <rFont val="Arial"/>
        <family val="2"/>
      </rPr>
      <t>Evidencias:</t>
    </r>
    <r>
      <rPr>
        <b/>
        <sz val="14"/>
        <color theme="1"/>
        <rFont val="Arial"/>
        <family val="2"/>
      </rPr>
      <t xml:space="preserve"> Protocolo de alianzas estratégicas, Actas grupo formulador de proyectos, Promoción de los valores institucionales.</t>
    </r>
    <r>
      <rPr>
        <b/>
        <sz val="14"/>
        <color rgb="FFC00000"/>
        <rFont val="Arial"/>
        <family val="2"/>
      </rPr>
      <t xml:space="preserve">
CONTROLES: (2)
</t>
    </r>
    <r>
      <rPr>
        <b/>
        <sz val="14"/>
        <color theme="1"/>
        <rFont val="Arial"/>
        <family val="2"/>
      </rPr>
      <t xml:space="preserve">1. Aplicación de criterios de priorización definidos en el protocolo de alianzas.
2. Adopción del código  ética del equipo formulador de proyectos en el ejercicio de sus funciones.
</t>
    </r>
    <r>
      <rPr>
        <b/>
        <sz val="14"/>
        <color rgb="FFC00000"/>
        <rFont val="Arial"/>
        <family val="2"/>
      </rPr>
      <t xml:space="preserve">
</t>
    </r>
    <r>
      <rPr>
        <sz val="14"/>
        <color rgb="FF222222"/>
        <rFont val="Arial"/>
        <family val="2"/>
      </rPr>
      <t xml:space="preserve">
 </t>
    </r>
  </si>
  <si>
    <r>
      <rPr>
        <b/>
        <sz val="12"/>
        <color theme="1"/>
        <rFont val="Arial"/>
        <family val="2"/>
      </rPr>
      <t>Control 1:</t>
    </r>
    <r>
      <rPr>
        <sz val="12"/>
        <color theme="1"/>
        <rFont val="Arial"/>
        <family val="2"/>
      </rPr>
      <t xml:space="preserve"> Seguimiento Plan de acción y POAI,  con corte a septiembre 30.
Evaluación Físico Financiera a septiembre 30.
</t>
    </r>
    <r>
      <rPr>
        <b/>
        <sz val="12"/>
        <color theme="1"/>
        <rFont val="Arial"/>
        <family val="2"/>
      </rPr>
      <t xml:space="preserve">Control 2:
</t>
    </r>
    <r>
      <rPr>
        <sz val="12"/>
        <color theme="1"/>
        <rFont val="Arial"/>
        <family val="2"/>
      </rPr>
      <t xml:space="preserve">3 (Por proyecto)
Anexos de formulación de los dos proyectos (Biblioteca Digital y Museo Cámara de Maravillas).
</t>
    </r>
  </si>
  <si>
    <r>
      <rPr>
        <b/>
        <i/>
        <sz val="12"/>
        <color rgb="FFC00000"/>
        <rFont val="Arial"/>
        <family val="2"/>
      </rPr>
      <t>Descripción:</t>
    </r>
    <r>
      <rPr>
        <b/>
        <i/>
        <sz val="12"/>
        <color rgb="FF002060"/>
        <rFont val="Arial"/>
        <family val="2"/>
      </rPr>
      <t>El comité formulador de proyectos,</t>
    </r>
    <r>
      <rPr>
        <sz val="12"/>
        <color rgb="FF222222"/>
        <rFont val="Arial"/>
        <family val="2"/>
      </rPr>
      <t xml:space="preserve"> revisa </t>
    </r>
    <r>
      <rPr>
        <b/>
        <sz val="12"/>
        <color rgb="FFC00000"/>
        <rFont val="Arial"/>
        <family val="2"/>
      </rPr>
      <t>mensualmente</t>
    </r>
    <r>
      <rPr>
        <sz val="12"/>
        <color rgb="FF222222"/>
        <rFont val="Arial"/>
        <family val="2"/>
      </rPr>
      <t xml:space="preserve">, la </t>
    </r>
    <r>
      <rPr>
        <i/>
        <sz val="12"/>
        <color rgb="FF222222"/>
        <rFont val="Arial"/>
        <family val="2"/>
      </rPr>
      <t>Aplicación de los criterios de priorización, definidos en el numeral 2.5.2 del Protocolo para alianzas estratégicas PR-GE-01</t>
    </r>
    <r>
      <rPr>
        <sz val="12"/>
        <color rgb="FF222222"/>
        <rFont val="Arial"/>
        <family val="2"/>
      </rPr>
      <t xml:space="preserve">. </t>
    </r>
    <r>
      <rPr>
        <b/>
        <i/>
        <sz val="12"/>
        <color rgb="FF0070C0"/>
        <rFont val="Arial"/>
        <family val="2"/>
      </rPr>
      <t>Este control se ha venido implementando a partir de las sesiones del Grupo Formulador de Proyectos, y</t>
    </r>
    <r>
      <rPr>
        <sz val="12"/>
        <color rgb="FF222222"/>
        <rFont val="Arial"/>
        <family val="2"/>
      </rPr>
      <t xml:space="preserve"> las reuniones de socialización del protocolo que ha hecho Diana Quiroz con los procesos misionales.
El proceso de Gestión Humana, lidera la adopción del Código de ética y realiza la  campaña de promoción de los valores institucionales.</t>
    </r>
    <r>
      <rPr>
        <b/>
        <i/>
        <sz val="12"/>
        <color rgb="FFC00000"/>
        <rFont val="Arial"/>
        <family val="2"/>
      </rPr>
      <t xml:space="preserve"> El equipo formulador de proyectos,</t>
    </r>
    <r>
      <rPr>
        <sz val="12"/>
        <color rgb="FF222222"/>
        <rFont val="Arial"/>
        <family val="2"/>
      </rPr>
      <t xml:space="preserve">  en el ejercicio de sus funciones, </t>
    </r>
    <r>
      <rPr>
        <b/>
        <i/>
        <sz val="12"/>
        <color rgb="FF002060"/>
        <rFont val="Arial"/>
        <family val="2"/>
      </rPr>
      <t xml:space="preserve">verifica mensualmente la transparencia </t>
    </r>
    <r>
      <rPr>
        <sz val="12"/>
        <color rgb="FF222222"/>
        <rFont val="Arial"/>
        <family val="2"/>
      </rPr>
      <t xml:space="preserve">en la ejecución de los proyectos,  y hace apropiación  de  los valores descritos como parte de la ambientación y cumplimiento de  estos.
</t>
    </r>
    <r>
      <rPr>
        <b/>
        <sz val="12"/>
        <color rgb="FFC00000"/>
        <rFont val="Arial"/>
        <family val="2"/>
      </rPr>
      <t>Evidencias:</t>
    </r>
    <r>
      <rPr>
        <b/>
        <sz val="12"/>
        <color theme="1"/>
        <rFont val="Arial"/>
        <family val="2"/>
      </rPr>
      <t xml:space="preserve"> Protocolo de alianzas estratégicas, Actas grupo formulador de proyectos, Promoción de los valores institucionales.</t>
    </r>
    <r>
      <rPr>
        <b/>
        <sz val="12"/>
        <color rgb="FFC00000"/>
        <rFont val="Arial"/>
        <family val="2"/>
      </rPr>
      <t xml:space="preserve">
CONTROLES: (2)
</t>
    </r>
    <r>
      <rPr>
        <b/>
        <sz val="12"/>
        <color theme="1"/>
        <rFont val="Arial"/>
        <family val="2"/>
      </rPr>
      <t xml:space="preserve">1. Aplicación de criterios de priorización definidos en el protocolo de alianzas.
2. Adopción del código  ética del equipo formulador de proyectos en el ejercicio de sus funciones.
</t>
    </r>
    <r>
      <rPr>
        <b/>
        <sz val="12"/>
        <color rgb="FFC00000"/>
        <rFont val="Arial"/>
        <family val="2"/>
      </rPr>
      <t xml:space="preserve">
</t>
    </r>
    <r>
      <rPr>
        <sz val="12"/>
        <color rgb="FF222222"/>
        <rFont val="Arial"/>
        <family val="2"/>
      </rPr>
      <t xml:space="preserve">
 </t>
    </r>
  </si>
  <si>
    <r>
      <rPr>
        <b/>
        <i/>
        <sz val="12"/>
        <color rgb="FFC00000"/>
        <rFont val="Arial"/>
        <family val="2"/>
      </rPr>
      <t xml:space="preserve">Descripción </t>
    </r>
    <r>
      <rPr>
        <b/>
        <sz val="12"/>
        <color theme="9" tint="-0.249977111117893"/>
        <rFont val="Arial"/>
        <family val="2"/>
      </rPr>
      <t>:</t>
    </r>
    <r>
      <rPr>
        <b/>
        <i/>
        <sz val="12"/>
        <color theme="9" tint="-0.249977111117893"/>
        <rFont val="Arial"/>
        <family val="2"/>
      </rPr>
      <t>El comité de evaluación y desempeño</t>
    </r>
    <r>
      <rPr>
        <b/>
        <sz val="12"/>
        <color theme="1"/>
        <rFont val="Arial"/>
        <family val="2"/>
      </rPr>
      <t xml:space="preserve"> </t>
    </r>
    <r>
      <rPr>
        <b/>
        <sz val="12"/>
        <color theme="3" tint="-0.249977111117893"/>
        <rFont val="Arial"/>
        <family val="2"/>
      </rPr>
      <t xml:space="preserve">verifica </t>
    </r>
    <r>
      <rPr>
        <b/>
        <sz val="12"/>
        <color rgb="FF002060"/>
        <rFont val="Arial"/>
        <family val="2"/>
      </rPr>
      <t xml:space="preserve">trimestralmente , </t>
    </r>
    <r>
      <rPr>
        <b/>
        <sz val="12"/>
        <color theme="1"/>
        <rFont val="Arial"/>
        <family val="2"/>
      </rPr>
      <t xml:space="preserve">la articulación de  los objetivos estratégicos, con los proyectos de inversión y el plan de acción y a su vez verifica la  articulación de los objetivos estratégicos 1 y 2 con el plan de desarrollo municipal.
Objetivos estratégicos: (1.Posicionar la Biblioteca Pública Piloto de Medellín para América Latina como centro vivo de información y pensamiento, 2.Generar ruta de apropiación social del patrimonio y las memorias de los materiales de la Biblioteca Pública Piloto).
</t>
    </r>
    <r>
      <rPr>
        <b/>
        <sz val="12"/>
        <color rgb="FFC00000"/>
        <rFont val="Arial"/>
        <family val="2"/>
      </rPr>
      <t xml:space="preserve">Desviaciones posibles: </t>
    </r>
    <r>
      <rPr>
        <b/>
        <sz val="12"/>
        <color rgb="FF002060"/>
        <rFont val="Arial"/>
        <family val="2"/>
      </rPr>
      <t>En caso de encontrar información faltante,</t>
    </r>
    <r>
      <rPr>
        <b/>
        <sz val="12"/>
        <color theme="5"/>
        <rFont val="Arial"/>
        <family val="2"/>
      </rPr>
      <t xml:space="preserve"> </t>
    </r>
    <r>
      <rPr>
        <b/>
        <sz val="12"/>
        <rFont val="Arial"/>
        <family val="2"/>
      </rPr>
      <t>se</t>
    </r>
    <r>
      <rPr>
        <b/>
        <sz val="12"/>
        <color theme="5"/>
        <rFont val="Arial"/>
        <family val="2"/>
      </rPr>
      <t xml:space="preserve"> </t>
    </r>
    <r>
      <rPr>
        <b/>
        <sz val="12"/>
        <color theme="1"/>
        <rFont val="Arial"/>
        <family val="2"/>
      </rPr>
      <t xml:space="preserve">solicita por correo lo pertinente,  para poder continuar el seguimiento y control del plan estratégico.
</t>
    </r>
    <r>
      <rPr>
        <b/>
        <i/>
        <sz val="12"/>
        <color rgb="FFC00000"/>
        <rFont val="Arial"/>
        <family val="2"/>
      </rPr>
      <t>Evidencia:</t>
    </r>
    <r>
      <rPr>
        <b/>
        <i/>
        <sz val="12"/>
        <color theme="1"/>
        <rFont val="Arial"/>
        <family val="2"/>
      </rPr>
      <t xml:space="preserve"> Actas de comité de evaluación y desempeño, Evaluación físico financiera del plan estratégico, Evaluación física trimestral, Plan de acción, POAI.</t>
    </r>
    <r>
      <rPr>
        <b/>
        <i/>
        <sz val="12"/>
        <color rgb="FFC00000"/>
        <rFont val="Arial"/>
        <family val="2"/>
      </rPr>
      <t xml:space="preserve">
Controles: (2):</t>
    </r>
    <r>
      <rPr>
        <b/>
        <i/>
        <sz val="12"/>
        <color theme="3" tint="-0.249977111117893"/>
        <rFont val="Arial"/>
        <family val="2"/>
      </rPr>
      <t xml:space="preserve"> 
</t>
    </r>
    <r>
      <rPr>
        <b/>
        <i/>
        <sz val="12"/>
        <color theme="1"/>
        <rFont val="Arial"/>
        <family val="2"/>
      </rPr>
      <t xml:space="preserve">1.Articulación de  los objetivos estratégicos, con los proyectos de inversión y el plan de acción.
2.Articulación de los objetivos estratégicos 1 y 2 con el plan de desarrollo municipal.
</t>
    </r>
  </si>
  <si>
    <r>
      <rPr>
        <b/>
        <sz val="11"/>
        <color theme="1"/>
        <rFont val="Arial"/>
        <family val="2"/>
      </rPr>
      <t>Control 1:</t>
    </r>
    <r>
      <rPr>
        <sz val="11"/>
        <color theme="1"/>
        <rFont val="Arial"/>
        <family val="2"/>
      </rPr>
      <t xml:space="preserve">
Criterios de priorización en el protocolo de alianzas. (Formato)
Dos evidencias : Archivo de excel y el documento en word
Indicador de alianzas # 38.
</t>
    </r>
    <r>
      <rPr>
        <b/>
        <sz val="11"/>
        <color theme="1"/>
        <rFont val="Arial"/>
        <family val="2"/>
      </rPr>
      <t xml:space="preserve">Control 2: 
</t>
    </r>
    <r>
      <rPr>
        <sz val="11"/>
        <color theme="1"/>
        <rFont val="Arial"/>
        <family val="2"/>
      </rPr>
      <t>Ficha ampliada de proyectos de gestión. (Resúmen). (Formato)
Ficha de seguimiento a la ejecución del proyecto. (Formato).</t>
    </r>
  </si>
  <si>
    <t xml:space="preserve">Actas del comité de contratación realizadas durante el tercer trimestre de julio a Septiembre </t>
  </si>
  <si>
    <t xml:space="preserve">Durante el trimestre se llevaron a cabo 3 reuniones del área jurídica para analizar situaciiones jurídicas y verificar el cumpilmiento estricto de la norma, se anexan invitaciones </t>
  </si>
  <si>
    <r>
      <rPr>
        <b/>
        <i/>
        <sz val="12"/>
        <color rgb="FFC00000"/>
        <rFont val="Arial"/>
        <family val="2"/>
      </rPr>
      <t>Riesgo:</t>
    </r>
    <r>
      <rPr>
        <b/>
        <i/>
        <sz val="12"/>
        <color rgb="FF002060"/>
        <rFont val="Arial"/>
        <family val="2"/>
      </rPr>
      <t xml:space="preserve">"Nulidades en el proceso disciplinario por falta de idoneidad de los operadores del proceso en la aplicación de la normas disciplinarias.
</t>
    </r>
    <r>
      <rPr>
        <b/>
        <i/>
        <sz val="12"/>
        <color rgb="FFC00000"/>
        <rFont val="Arial"/>
        <family val="2"/>
      </rPr>
      <t>Descripción:</t>
    </r>
    <r>
      <rPr>
        <b/>
        <i/>
        <sz val="12"/>
        <color rgb="FF0070C0"/>
        <rFont val="Arial"/>
        <family val="2"/>
      </rPr>
      <t xml:space="preserve">Cuando se realice el acto de indagación o apertura </t>
    </r>
    <r>
      <rPr>
        <i/>
        <sz val="12"/>
        <color theme="1"/>
        <rFont val="Arial"/>
        <family val="2"/>
      </rPr>
      <t>de</t>
    </r>
    <r>
      <rPr>
        <sz val="12"/>
        <rFont val="Arial"/>
        <family val="2"/>
      </rPr>
      <t xml:space="preserve"> un proceso disciplinario  se</t>
    </r>
    <r>
      <rPr>
        <b/>
        <sz val="12"/>
        <color rgb="FF005A9E"/>
        <rFont val="Arial"/>
        <family val="2"/>
      </rPr>
      <t xml:space="preserve">  revisa </t>
    </r>
    <r>
      <rPr>
        <sz val="12"/>
        <rFont val="Arial"/>
        <family val="2"/>
      </rPr>
      <t>la tabla dinámica del control de quejas recibidas ,  con el propósito de hacer seguimiento a los procesos disciplinarios que inicie la Entidad para cumplir los términos y fundamentos de la  Ley 734 de 2002 y por ende  riesgo de nulidad del citado proceso.</t>
    </r>
    <r>
      <rPr>
        <sz val="12"/>
        <color rgb="FFFF0000"/>
        <rFont val="Arial"/>
        <family val="2"/>
      </rPr>
      <t xml:space="preserve">
</t>
    </r>
    <r>
      <rPr>
        <b/>
        <sz val="12"/>
        <color rgb="FFC00000"/>
        <rFont val="Arial"/>
        <family val="2"/>
      </rPr>
      <t>Posible Desviación:</t>
    </r>
    <r>
      <rPr>
        <sz val="12"/>
        <color rgb="FFFF0000"/>
        <rFont val="Arial"/>
        <family val="2"/>
      </rPr>
      <t xml:space="preserve"> </t>
    </r>
    <r>
      <rPr>
        <sz val="12"/>
        <rFont val="Arial"/>
        <family val="2"/>
      </rPr>
      <t>En caso de presentarse un incumplimiento en los términos del proceso se declara nulidad para iniciar nuevamente el trámite respectivo.</t>
    </r>
    <r>
      <rPr>
        <b/>
        <sz val="12"/>
        <color theme="9" tint="-0.499984740745262"/>
        <rFont val="Arial"/>
        <family val="2"/>
      </rPr>
      <t xml:space="preserve">
</t>
    </r>
    <r>
      <rPr>
        <b/>
        <sz val="12"/>
        <color rgb="FFC00000"/>
        <rFont val="Arial"/>
        <family val="2"/>
      </rPr>
      <t>Evidencias:</t>
    </r>
    <r>
      <rPr>
        <b/>
        <sz val="12"/>
        <color rgb="FF002060"/>
        <rFont val="Arial"/>
        <family val="2"/>
      </rPr>
      <t xml:space="preserve"> </t>
    </r>
    <r>
      <rPr>
        <sz val="12"/>
        <color theme="1"/>
        <rFont val="Arial"/>
        <family val="2"/>
      </rPr>
      <t xml:space="preserve">PQRSDF disciplinarias recibidas, Tabla dinámica con el seguimiento a las quejas recibidas.
</t>
    </r>
    <r>
      <rPr>
        <b/>
        <sz val="12"/>
        <color rgb="FFC00000"/>
        <rFont val="Arial"/>
        <family val="2"/>
      </rPr>
      <t xml:space="preserve">Controles: (1)
</t>
    </r>
    <r>
      <rPr>
        <b/>
        <sz val="12"/>
        <rFont val="Arial"/>
        <family val="2"/>
      </rPr>
      <t>Realizar seguimiento a los procesos disciplinarios, para verificar el cumplimiento de los términos y fundamentos normativos.</t>
    </r>
  </si>
  <si>
    <r>
      <rPr>
        <b/>
        <sz val="12"/>
        <color rgb="FFC00000"/>
        <rFont val="Arial"/>
        <family val="2"/>
      </rPr>
      <t xml:space="preserve">Riesgo: </t>
    </r>
    <r>
      <rPr>
        <b/>
        <sz val="12"/>
        <color rgb="FF002060"/>
        <rFont val="Arial"/>
        <family val="2"/>
      </rPr>
      <t xml:space="preserve">"Materializacion del daño antijurídico y extensión de sus efectos a la Entidad y a los servidores públicos".
</t>
    </r>
    <r>
      <rPr>
        <b/>
        <sz val="12"/>
        <color rgb="FFC00000"/>
        <rFont val="Arial"/>
        <family val="2"/>
      </rPr>
      <t>Descripción:</t>
    </r>
    <r>
      <rPr>
        <b/>
        <sz val="12"/>
        <color rgb="FF0070C0"/>
        <rFont val="Arial"/>
        <family val="2"/>
      </rPr>
      <t>Verificar la política de prevención del daño antijurídico</t>
    </r>
    <r>
      <rPr>
        <b/>
        <sz val="12"/>
        <color rgb="FFFF0000"/>
        <rFont val="Arial"/>
        <family val="2"/>
      </rPr>
      <t xml:space="preserve"> </t>
    </r>
    <r>
      <rPr>
        <b/>
        <sz val="12"/>
        <color rgb="FFFF3300"/>
        <rFont val="Arial"/>
        <family val="2"/>
      </rPr>
      <t>frente a  las provisión de la entidad</t>
    </r>
    <r>
      <rPr>
        <sz val="12"/>
        <color rgb="FFFF0000"/>
        <rFont val="Arial"/>
        <family val="2"/>
      </rPr>
      <t xml:space="preserve"> </t>
    </r>
    <r>
      <rPr>
        <sz val="12"/>
        <color theme="1"/>
        <rFont val="Arial"/>
        <family val="2"/>
      </rPr>
      <t xml:space="preserve">(supervisión, propiedad intelectual) </t>
    </r>
    <r>
      <rPr>
        <b/>
        <sz val="12"/>
        <color rgb="FFC00000"/>
        <rFont val="Arial"/>
        <family val="2"/>
      </rPr>
      <t>revisando</t>
    </r>
    <r>
      <rPr>
        <sz val="12"/>
        <color theme="1"/>
        <rFont val="Arial"/>
        <family val="2"/>
      </rPr>
      <t xml:space="preserve"> que contenga las acciones preventivas que deberá implementar la Entidad.</t>
    </r>
    <r>
      <rPr>
        <sz val="12"/>
        <color rgb="FFFF0000"/>
        <rFont val="Arial"/>
        <family val="2"/>
      </rPr>
      <t xml:space="preserve"> </t>
    </r>
    <r>
      <rPr>
        <sz val="12"/>
        <color theme="1"/>
        <rFont val="Arial"/>
        <family val="2"/>
      </rPr>
      <t>Paralelo a  esta labor se debe</t>
    </r>
    <r>
      <rPr>
        <b/>
        <sz val="12"/>
        <color rgb="FF7030A0"/>
        <rFont val="Arial"/>
        <family val="2"/>
      </rPr>
      <t xml:space="preserve"> </t>
    </r>
    <r>
      <rPr>
        <b/>
        <sz val="12"/>
        <color rgb="FF005A9E"/>
        <rFont val="Arial"/>
        <family val="2"/>
      </rPr>
      <t>validar</t>
    </r>
    <r>
      <rPr>
        <sz val="12"/>
        <color theme="1"/>
        <rFont val="Arial"/>
        <family val="2"/>
      </rPr>
      <t xml:space="preserve"> la  Resolución N°. 201940211 (15 agosto) de 2019 por medio de la cual se adoptan las políticas generales que</t>
    </r>
    <r>
      <rPr>
        <sz val="12"/>
        <rFont val="Arial"/>
        <family val="2"/>
      </rPr>
      <t xml:space="preserve"> orientarán la defensa de la Biblioteca Pública Piloto de Medellín para América Latina</t>
    </r>
    <r>
      <rPr>
        <sz val="12"/>
        <color rgb="FFFF0000"/>
        <rFont val="Arial"/>
        <family val="2"/>
      </rPr>
      <t xml:space="preserve">.
</t>
    </r>
    <r>
      <rPr>
        <b/>
        <sz val="12"/>
        <color rgb="FFC00000"/>
        <rFont val="Arial"/>
        <family val="2"/>
      </rPr>
      <t xml:space="preserve">Evidencia: </t>
    </r>
    <r>
      <rPr>
        <sz val="12"/>
        <rFont val="Arial"/>
        <family val="2"/>
      </rPr>
      <t xml:space="preserve">Actas del comité de conciliación.
</t>
    </r>
    <r>
      <rPr>
        <b/>
        <sz val="12"/>
        <color rgb="FFC00000"/>
        <rFont val="Arial"/>
        <family val="2"/>
      </rPr>
      <t>Controles: (1)</t>
    </r>
    <r>
      <rPr>
        <sz val="12"/>
        <color rgb="FFFF0000"/>
        <rFont val="Arial"/>
        <family val="2"/>
      </rPr>
      <t xml:space="preserve">
</t>
    </r>
    <r>
      <rPr>
        <b/>
        <sz val="12"/>
        <rFont val="Arial"/>
        <family val="2"/>
      </rPr>
      <t>Verificar el cumplimiento de la política del daño antijurídico,para prevenir su materialización, as través del comité de conciliación</t>
    </r>
  </si>
  <si>
    <r>
      <rPr>
        <b/>
        <sz val="12"/>
        <color rgb="FFC00000"/>
        <rFont val="Arial"/>
        <family val="2"/>
      </rPr>
      <t xml:space="preserve">Riesgo: </t>
    </r>
    <r>
      <rPr>
        <b/>
        <sz val="12"/>
        <color rgb="FF002060"/>
        <rFont val="Arial"/>
        <family val="2"/>
      </rPr>
      <t xml:space="preserve">"Falta de seguimiento a la ejecución contractual por parte de la supervisión delegada".
</t>
    </r>
    <r>
      <rPr>
        <b/>
        <sz val="12"/>
        <color rgb="FFC00000"/>
        <rFont val="Arial"/>
        <family val="2"/>
      </rPr>
      <t>Descripción:</t>
    </r>
    <r>
      <rPr>
        <b/>
        <sz val="12"/>
        <color rgb="FF005A9E"/>
        <rFont val="Arial"/>
        <family val="2"/>
      </rPr>
      <t>Cada vez que se va a realizar</t>
    </r>
    <r>
      <rPr>
        <b/>
        <sz val="12"/>
        <color theme="5" tint="-0.249977111117893"/>
        <rFont val="Arial"/>
        <family val="2"/>
      </rPr>
      <t xml:space="preserve"> </t>
    </r>
    <r>
      <rPr>
        <sz val="12"/>
        <color theme="1"/>
        <rFont val="Arial"/>
        <family val="2"/>
      </rPr>
      <t xml:space="preserve">un contrato, </t>
    </r>
    <r>
      <rPr>
        <b/>
        <sz val="12"/>
        <color rgb="FF002060"/>
        <rFont val="Arial"/>
        <family val="2"/>
      </rPr>
      <t>el lider del proceso contractual</t>
    </r>
    <r>
      <rPr>
        <sz val="12"/>
        <color theme="1"/>
        <rFont val="Arial"/>
        <family val="2"/>
      </rPr>
      <t xml:space="preserve"> debe garatizar la capacidad operativa  que de respuesta al volúmen de supervisiones y  fortalecer sus competencias,   </t>
    </r>
    <r>
      <rPr>
        <b/>
        <sz val="12"/>
        <color rgb="FF002060"/>
        <rFont val="Arial"/>
        <family val="2"/>
      </rPr>
      <t>el  supervisor y/o interventor delegado</t>
    </r>
    <r>
      <rPr>
        <b/>
        <sz val="12"/>
        <color rgb="FF00B050"/>
        <rFont val="Arial"/>
        <family val="2"/>
      </rPr>
      <t>,</t>
    </r>
    <r>
      <rPr>
        <b/>
        <sz val="12"/>
        <color theme="9" tint="-0.499984740745262"/>
        <rFont val="Arial"/>
        <family val="2"/>
      </rPr>
      <t xml:space="preserve"> verifica</t>
    </r>
    <r>
      <rPr>
        <sz val="12"/>
        <color theme="1"/>
        <rFont val="Arial"/>
        <family val="2"/>
      </rPr>
      <t xml:space="preserve"> que la ejecución referida en los informes que presenta el contratista, corresponda con las obligaciones contractuales y el plan de trabajo establecido</t>
    </r>
    <r>
      <rPr>
        <b/>
        <sz val="12"/>
        <color theme="7" tint="-0.249977111117893"/>
        <rFont val="Arial"/>
        <family val="2"/>
      </rPr>
      <t xml:space="preserve">.
</t>
    </r>
    <r>
      <rPr>
        <b/>
        <sz val="12"/>
        <color rgb="FFC00000"/>
        <rFont val="Arial"/>
        <family val="2"/>
      </rPr>
      <t>Posible Desviación:</t>
    </r>
    <r>
      <rPr>
        <sz val="12"/>
        <color theme="1"/>
        <rFont val="Arial"/>
        <family val="2"/>
      </rPr>
      <t xml:space="preserve"> En caso de encontrar incumplimiento se remite al área jurídica para el correspondiente proceso sancionatorio y al comité de contratación.
</t>
    </r>
    <r>
      <rPr>
        <b/>
        <sz val="12"/>
        <color rgb="FFC00000"/>
        <rFont val="Arial"/>
        <family val="2"/>
      </rPr>
      <t>Evidencias:</t>
    </r>
    <r>
      <rPr>
        <sz val="12"/>
        <color theme="1"/>
        <rFont val="Arial"/>
        <family val="2"/>
      </rPr>
      <t xml:space="preserve"> Actas del comité de contratación, Informe de procesos sancionatorios.
</t>
    </r>
    <r>
      <rPr>
        <b/>
        <sz val="12"/>
        <color rgb="FFC00000"/>
        <rFont val="Arial"/>
        <family val="2"/>
      </rPr>
      <t xml:space="preserve">Controles: (1).
</t>
    </r>
    <r>
      <rPr>
        <b/>
        <sz val="12"/>
        <color theme="1"/>
        <rFont val="Arial"/>
        <family val="2"/>
      </rPr>
      <t>Garantizar la capacidad operativa para dar respuesta al seguimiento de la ejecución contractual con el fin de verificar el cumplimiento de las obligaciones contractuales.</t>
    </r>
    <r>
      <rPr>
        <b/>
        <sz val="12"/>
        <color rgb="FFC00000"/>
        <rFont val="Arial"/>
        <family val="2"/>
      </rPr>
      <t xml:space="preserve">
</t>
    </r>
    <r>
      <rPr>
        <sz val="12"/>
        <color theme="1"/>
        <rFont val="Arial"/>
        <family val="2"/>
      </rPr>
      <t>(Entrega de evidencias trimestral).</t>
    </r>
  </si>
  <si>
    <r>
      <t xml:space="preserve">En el trimestre 3, se recibió una (1) PQRSDF disciplinarias recibida            </t>
    </r>
    <r>
      <rPr>
        <sz val="12"/>
        <color rgb="FFC00000"/>
        <rFont val="Arial"/>
        <family val="2"/>
      </rPr>
      <t>En este trimestre se recibieron en el Comité de Control Disciplinario Interno, tres (3) quejas de las cuales, dos (2) se inicio indagación preliminar y una (1) se encuentra en revisión del Comité</t>
    </r>
    <r>
      <rPr>
        <sz val="12"/>
        <color theme="1"/>
        <rFont val="Arial"/>
        <family val="2"/>
      </rPr>
      <t xml:space="preserve">
Se anexan los registros de asistencia al Comité de Control Disciplinario Interno N°3 y N°4, desarrolladas durante el tercer trimestre</t>
    </r>
  </si>
  <si>
    <t>Actas del Comité de Conciliacion realizadas en el tercer trimestre de julio a septiembre de 2020 
Se anexa acta de Comité de Conciliación de julio de 2020</t>
  </si>
  <si>
    <t>El cronograma de transferencias Documentales, se reestablecera una vez retornen a la presencialidad los responsables de la producción documental, a causa del COVID-1</t>
  </si>
  <si>
    <t>El cronograma de verificacion de carteras, se reestablecera una vez retornen a la presencialidad los responsables, a causa del COVID-1</t>
  </si>
  <si>
    <t xml:space="preserve">                                   </t>
  </si>
  <si>
    <t>No.  de CONTROLES
Programados TRIMESTRE 3</t>
  </si>
  <si>
    <t>PROMEDIO PROCESO T3</t>
  </si>
  <si>
    <r>
      <rPr>
        <b/>
        <sz val="9"/>
        <color rgb="FF002060"/>
        <rFont val="Arial"/>
        <family val="2"/>
      </rPr>
      <t>RECURSOSO FÍSICOS: "Inoportunidad en la adquisición de los bienes y servicios requeridos por la entidad".</t>
    </r>
    <r>
      <rPr>
        <b/>
        <sz val="9"/>
        <color rgb="FFC00000"/>
        <rFont val="Arial"/>
        <family val="2"/>
      </rPr>
      <t xml:space="preserve">
Descripción:</t>
    </r>
    <r>
      <rPr>
        <sz val="9"/>
        <color theme="1"/>
        <rFont val="Arial"/>
        <family val="2"/>
      </rPr>
      <t xml:space="preserve">Los funcionarios de la entidad descargan  </t>
    </r>
    <r>
      <rPr>
        <b/>
        <sz val="9"/>
        <color rgb="FFFF0000"/>
        <rFont val="Arial"/>
        <family val="2"/>
      </rPr>
      <t>anualmente o cuando  requiera</t>
    </r>
    <r>
      <rPr>
        <sz val="9"/>
        <color theme="1"/>
        <rFont val="Arial"/>
        <family val="2"/>
      </rPr>
      <t xml:space="preserve"> del sitio web el formato del proceso   para la solicitud de bienes y servicios,  con el propósito de  establecer las necesidades  y entrega al jefe inmediato para su aprobación de acuerdo al  presupuesto aprobado. 
</t>
    </r>
    <r>
      <rPr>
        <b/>
        <sz val="9"/>
        <color rgb="FF002060"/>
        <rFont val="Arial"/>
        <family val="2"/>
      </rPr>
      <t>El auxiliar administrativo de gestión de recursos físicos</t>
    </r>
    <r>
      <rPr>
        <sz val="9"/>
        <color rgb="FFC00000"/>
        <rFont val="Arial"/>
        <family val="2"/>
      </rPr>
      <t>,</t>
    </r>
    <r>
      <rPr>
        <b/>
        <sz val="9"/>
        <color rgb="FFC00000"/>
        <rFont val="Arial"/>
        <family val="2"/>
      </rPr>
      <t xml:space="preserve"> </t>
    </r>
    <r>
      <rPr>
        <sz val="9"/>
        <rFont val="Arial"/>
        <family val="2"/>
      </rPr>
      <t>asiste</t>
    </r>
    <r>
      <rPr>
        <b/>
        <sz val="9"/>
        <color rgb="FF00B050"/>
        <rFont val="Arial"/>
        <family val="2"/>
      </rPr>
      <t xml:space="preserve"> mensualmente  al comité de seguimiento a la contratación</t>
    </r>
    <r>
      <rPr>
        <sz val="9"/>
        <color theme="1"/>
        <rFont val="Arial"/>
        <family val="2"/>
      </rPr>
      <t xml:space="preserve"> </t>
    </r>
    <r>
      <rPr>
        <b/>
        <sz val="9"/>
        <color theme="9" tint="-0.249977111117893"/>
        <rFont val="Arial"/>
        <family val="2"/>
      </rPr>
      <t xml:space="preserve"> y verifica  las necesidades  de bienes y servicios con relación al plan de adquisiciones,</t>
    </r>
    <r>
      <rPr>
        <sz val="9"/>
        <color theme="1"/>
        <rFont val="Arial"/>
        <family val="2"/>
      </rPr>
      <t xml:space="preserve"> con el proposito de entregar oportunamente lo requerido.
Una vez aprobada las necesidades, se  r</t>
    </r>
    <r>
      <rPr>
        <b/>
        <sz val="9"/>
        <color rgb="FFFF0000"/>
        <rFont val="Arial"/>
        <family val="2"/>
      </rPr>
      <t xml:space="preserve">ealiza  la entrega  a las dependencias y periódicamente se hace un registro detallado, </t>
    </r>
    <r>
      <rPr>
        <sz val="9"/>
        <color theme="1"/>
        <rFont val="Arial"/>
        <family val="2"/>
      </rPr>
      <t xml:space="preserve"> con el propósito de tener  la informacion al dia para el funcionamiento de inventarios y su actualización en tiempo real.
</t>
    </r>
    <r>
      <rPr>
        <b/>
        <sz val="9"/>
        <color rgb="FFC00000"/>
        <rFont val="Arial"/>
        <family val="2"/>
      </rPr>
      <t>Posibles desviaciones</t>
    </r>
    <r>
      <rPr>
        <sz val="9"/>
        <rFont val="Arial"/>
        <family val="2"/>
      </rPr>
      <t>:En caso de no entregar oportunamente los bienes y servicios requeridos por las dependencias se hace el análisis por el incumplimiento de la entrega y se toma la acción respectiva.</t>
    </r>
    <r>
      <rPr>
        <b/>
        <sz val="9"/>
        <color rgb="FF00B050"/>
        <rFont val="Arial"/>
        <family val="2"/>
      </rPr>
      <t xml:space="preserve">
</t>
    </r>
    <r>
      <rPr>
        <b/>
        <sz val="9"/>
        <color rgb="FFC00000"/>
        <rFont val="Arial"/>
        <family val="2"/>
      </rPr>
      <t>Evidencias trimestral</t>
    </r>
    <r>
      <rPr>
        <b/>
        <sz val="9"/>
        <color rgb="FF002060"/>
        <rFont val="Arial"/>
        <family val="2"/>
      </rPr>
      <t xml:space="preserve">: </t>
    </r>
    <r>
      <rPr>
        <b/>
        <sz val="9"/>
        <rFont val="Arial"/>
        <family val="2"/>
      </rPr>
      <t>Plan anual de adquisiciones, formato adquisición bienes y servicios, acta de entrega u orden de salida, acta de comité de contratación del periodo correspondiente Vs bienes adquiridos.</t>
    </r>
    <r>
      <rPr>
        <sz val="9"/>
        <rFont val="Arial"/>
        <family val="2"/>
      </rPr>
      <t xml:space="preserve">
</t>
    </r>
    <r>
      <rPr>
        <b/>
        <sz val="9"/>
        <color rgb="FFC00000"/>
        <rFont val="Arial"/>
        <family val="2"/>
      </rPr>
      <t xml:space="preserve">Controles: (3)
</t>
    </r>
    <r>
      <rPr>
        <b/>
        <sz val="9"/>
        <color theme="1"/>
        <rFont val="Arial"/>
        <family val="2"/>
      </rPr>
      <t>1. Verificar que los funcionarios  diligencien oportunamente el formato para la solicitud de bienes y servicios.
2. Asistir alcomité de contratación, para verificar las necesidades de bienes y servicios  con relación al plan anual de adquisiciones.
3. Diligenciar las órdenes  de entrega de bienes y servicios adquiridos.
4. Apoyar el diligenciamiento del acta del comité de contratación</t>
    </r>
  </si>
  <si>
    <t xml:space="preserve">2. Finalizar proceso de contratacion, para adquirir bienes y servicios para completar requerimientos solicitados.              </t>
  </si>
  <si>
    <t>2 Informe Mesual de la Gestión Tecnologica.
Actualmente no hay contrato por la BPP, para apoyar estas actividades profesionales</t>
  </si>
  <si>
    <r>
      <rPr>
        <b/>
        <sz val="9"/>
        <color rgb="FF002060"/>
        <rFont val="Arial"/>
        <family val="2"/>
      </rPr>
      <t>GESTIÓN DOCUMENTAL: "Perdida de documentos"</t>
    </r>
    <r>
      <rPr>
        <sz val="9"/>
        <color rgb="FF002060"/>
        <rFont val="Arial"/>
        <family val="2"/>
      </rPr>
      <t xml:space="preserve">
</t>
    </r>
    <r>
      <rPr>
        <b/>
        <sz val="9"/>
        <color rgb="FFC00000"/>
        <rFont val="Arial"/>
        <family val="2"/>
      </rPr>
      <t xml:space="preserve">
Descripción: </t>
    </r>
    <r>
      <rPr>
        <sz val="9"/>
        <rFont val="Arial"/>
        <family val="2"/>
      </rPr>
      <t>De manera</t>
    </r>
    <r>
      <rPr>
        <b/>
        <sz val="9"/>
        <color rgb="FF002060"/>
        <rFont val="Arial"/>
        <family val="2"/>
      </rPr>
      <t xml:space="preserve"> permanente</t>
    </r>
    <r>
      <rPr>
        <sz val="9"/>
        <color rgb="FF002060"/>
        <rFont val="Arial"/>
        <family val="2"/>
      </rPr>
      <t xml:space="preserve"> </t>
    </r>
    <r>
      <rPr>
        <b/>
        <sz val="9"/>
        <color rgb="FF002060"/>
        <rFont val="Arial"/>
        <family val="2"/>
      </rPr>
      <t>el Técnico Administrativo de Gestión Documental con el apoyo del Técnico y Administrativo a la Unidad de Correspondencia</t>
    </r>
    <r>
      <rPr>
        <b/>
        <sz val="9"/>
        <color rgb="FFFF0000"/>
        <rFont val="Arial"/>
        <family val="2"/>
      </rPr>
      <t xml:space="preserve"> </t>
    </r>
    <r>
      <rPr>
        <b/>
        <sz val="9"/>
        <color theme="9" tint="-0.249977111117893"/>
        <rFont val="Arial"/>
        <family val="2"/>
      </rPr>
      <t xml:space="preserve"> Verifican</t>
    </r>
    <r>
      <rPr>
        <sz val="9"/>
        <rFont val="Arial"/>
        <family val="2"/>
      </rPr>
      <t xml:space="preserve">  el archivo con  base de datos, en el cual se  registran las comunicaciones  oficiales  que ingresan, salen o se generan internamente en la entidad,  que son tramitadas a traves de  la Unidad de Correspondencia </t>
    </r>
    <r>
      <rPr>
        <b/>
        <sz val="9"/>
        <color theme="9" tint="-0.249977111117893"/>
        <rFont val="Arial"/>
        <family val="2"/>
      </rPr>
      <t xml:space="preserve"> </t>
    </r>
    <r>
      <rPr>
        <b/>
        <sz val="9"/>
        <color rgb="FF005A9E"/>
        <rFont val="Arial"/>
        <family val="2"/>
      </rPr>
      <t>y comparan</t>
    </r>
    <r>
      <rPr>
        <sz val="9"/>
        <rFont val="Arial"/>
        <family val="2"/>
      </rPr>
      <t xml:space="preserve"> la información</t>
    </r>
    <r>
      <rPr>
        <b/>
        <sz val="9"/>
        <color rgb="FF005A9E"/>
        <rFont val="Arial"/>
        <family val="2"/>
      </rPr>
      <t xml:space="preserve"> frente al cronograma de las transferencias</t>
    </r>
    <r>
      <rPr>
        <sz val="9"/>
        <color rgb="FF005A9E"/>
        <rFont val="Arial"/>
        <family val="2"/>
      </rPr>
      <t xml:space="preserve"> </t>
    </r>
    <r>
      <rPr>
        <sz val="9"/>
        <rFont val="Arial"/>
        <family val="2"/>
      </rPr>
      <t xml:space="preserve">documentales  que contiene la documentación de los archivos de gestión de cada una de las unidades administrativas productoras de documentos y que debe conservarse en el archivo central e histórico de la entidad.
</t>
    </r>
    <r>
      <rPr>
        <b/>
        <sz val="9"/>
        <color rgb="FFC00000"/>
        <rFont val="Arial"/>
        <family val="2"/>
      </rPr>
      <t xml:space="preserve">
Posibles Desviaciones: </t>
    </r>
    <r>
      <rPr>
        <sz val="9"/>
        <color theme="1"/>
        <rFont val="Arial"/>
        <family val="2"/>
      </rPr>
      <t>En caso de encontrar información faltante, requiere al líder del proceso a través de correo, el suministro de la información para evitar pérdida de documentos.</t>
    </r>
    <r>
      <rPr>
        <sz val="9"/>
        <rFont val="Arial"/>
        <family val="2"/>
      </rPr>
      <t xml:space="preserve">
</t>
    </r>
    <r>
      <rPr>
        <b/>
        <sz val="9"/>
        <color rgb="FFC00000"/>
        <rFont val="Arial"/>
        <family val="2"/>
      </rPr>
      <t xml:space="preserve">
EVIDENCIAS</t>
    </r>
    <r>
      <rPr>
        <sz val="9"/>
        <color rgb="FFC00000"/>
        <rFont val="Arial"/>
        <family val="2"/>
      </rPr>
      <t>:</t>
    </r>
    <r>
      <rPr>
        <b/>
        <sz val="9"/>
        <color rgb="FF0070C0"/>
        <rFont val="Arial"/>
        <family val="2"/>
      </rPr>
      <t xml:space="preserve"> </t>
    </r>
    <r>
      <rPr>
        <sz val="9"/>
        <color theme="1"/>
        <rFont val="Arial"/>
        <family val="2"/>
      </rPr>
      <t xml:space="preserve">Base de datos de ingreso y salida de documentos, Vs transferencia documental intervenidas en el periodo a evaluar (Trimestral).
</t>
    </r>
    <r>
      <rPr>
        <b/>
        <sz val="9"/>
        <color rgb="FFC00000"/>
        <rFont val="Arial"/>
        <family val="2"/>
      </rPr>
      <t xml:space="preserve">
Controles: (2)
</t>
    </r>
    <r>
      <rPr>
        <b/>
        <sz val="9"/>
        <color theme="1"/>
        <rFont val="Arial"/>
        <family val="2"/>
      </rPr>
      <t>1.Revisar de manera permanente el archivo con base de datos donde se registran las comunicaciones oficiales. (Entrega evidencias trimestral)
2.Verificar las transferencias documentales donde reposan los archivos de gestión de cada una de las unidades administrativas.</t>
    </r>
  </si>
  <si>
    <r>
      <rPr>
        <sz val="9"/>
        <rFont val="Calibri"/>
        <family val="2"/>
        <scheme val="minor"/>
      </rPr>
      <t xml:space="preserve">1. Revisar de manera permanente el archivo con base de datos donde se registran las comunicaciones oficiales. </t>
    </r>
    <r>
      <rPr>
        <u/>
        <sz val="9"/>
        <color theme="10"/>
        <rFont val="Calibri"/>
        <family val="2"/>
        <scheme val="minor"/>
      </rPr>
      <t xml:space="preserve">
https://bibliotecasmedellin-my.sharepoint.com/:f:/g/personal/gestion_documental_bpp_gov_co/EnhZrsZvoGNMrvPU_FdYfkoBU86QUktYPWz_8HWMyT2D8w?e=2z090P</t>
    </r>
  </si>
  <si>
    <r>
      <rPr>
        <b/>
        <sz val="9"/>
        <rFont val="Calibri"/>
        <family val="2"/>
        <scheme val="minor"/>
      </rPr>
      <t>2. Verificar las transferencias documentales donde reposan los archivos de gestión de cada una de las unidades administrativas.</t>
    </r>
    <r>
      <rPr>
        <u/>
        <sz val="9"/>
        <color theme="10"/>
        <rFont val="Calibri"/>
        <family val="2"/>
        <scheme val="minor"/>
      </rPr>
      <t xml:space="preserve">
https://bibliotecasmedellin-my.sharepoint.com/:f:/g/personal/gestion_documental_bpp_gov_co/Evu48OSolbtIjSP93I4cvhIB1Gz0KWwSp1b20VgdJbecCQ?e=R9091j</t>
    </r>
  </si>
  <si>
    <r>
      <rPr>
        <b/>
        <sz val="9"/>
        <color rgb="FF002060"/>
        <rFont val="Arial"/>
        <family val="2"/>
      </rPr>
      <t>GESTIÓN DOCUMENTAL:"Ingreso y salida de documentos sin radicar".</t>
    </r>
    <r>
      <rPr>
        <b/>
        <sz val="9"/>
        <color rgb="FFC00000"/>
        <rFont val="Arial"/>
        <family val="2"/>
      </rPr>
      <t xml:space="preserve">
Descripción: </t>
    </r>
    <r>
      <rPr>
        <b/>
        <sz val="9"/>
        <color rgb="FFFF3300"/>
        <rFont val="Arial"/>
        <family val="2"/>
      </rPr>
      <t>Timestralmente</t>
    </r>
    <r>
      <rPr>
        <sz val="9"/>
        <color theme="1"/>
        <rFont val="Arial"/>
        <family val="2"/>
      </rPr>
      <t xml:space="preserve"> el </t>
    </r>
    <r>
      <rPr>
        <b/>
        <sz val="9"/>
        <color rgb="FF002060"/>
        <rFont val="Arial"/>
        <family val="2"/>
      </rPr>
      <t>Técnico Administrativo de Gestión Documental y el  Comité Institucional de  Gestión y Desempeño</t>
    </r>
    <r>
      <rPr>
        <b/>
        <sz val="9"/>
        <color rgb="FF00B050"/>
        <rFont val="Arial"/>
        <family val="2"/>
      </rPr>
      <t xml:space="preserve"> Verifican </t>
    </r>
    <r>
      <rPr>
        <sz val="9"/>
        <color theme="1"/>
        <rFont val="Arial"/>
        <family val="2"/>
      </rPr>
      <t xml:space="preserve"> la consolidación del registro y seguimiento a las comunicaciones oficiales, con el propósito de que toda la información que ingresa y sale de la Biblioteca, sea gestionada centralizadamente  a  través de la Unidad de Correspondencia  y</t>
    </r>
    <r>
      <rPr>
        <sz val="9"/>
        <color rgb="FFFF3300"/>
        <rFont val="Arial"/>
        <family val="2"/>
      </rPr>
      <t xml:space="preserve"> </t>
    </r>
    <r>
      <rPr>
        <b/>
        <sz val="9"/>
        <color rgb="FFFF3300"/>
        <rFont val="Arial"/>
        <family val="2"/>
      </rPr>
      <t>validan</t>
    </r>
    <r>
      <rPr>
        <b/>
        <sz val="9"/>
        <color theme="9" tint="-0.499984740745262"/>
        <rFont val="Arial"/>
        <family val="2"/>
      </rPr>
      <t xml:space="preserve"> </t>
    </r>
    <r>
      <rPr>
        <b/>
        <sz val="9"/>
        <color rgb="FF005A9E"/>
        <rFont val="Arial"/>
        <family val="2"/>
      </rPr>
      <t xml:space="preserve">el cumplimiento con la  politica de operación de procesos.
</t>
    </r>
    <r>
      <rPr>
        <b/>
        <sz val="9"/>
        <color rgb="FFC00000"/>
        <rFont val="Arial"/>
        <family val="2"/>
      </rPr>
      <t>Posible Desviación:</t>
    </r>
    <r>
      <rPr>
        <sz val="9"/>
        <color theme="1"/>
        <rFont val="Arial"/>
        <family val="2"/>
      </rPr>
      <t xml:space="preserve"> En caso de presentar inconsistencias en la consolidación de las comunicaciones oficiales, se revisa donde se presentó el error y se toma la acción de mejora necesaria.</t>
    </r>
    <r>
      <rPr>
        <b/>
        <sz val="9"/>
        <color rgb="FF002060"/>
        <rFont val="Arial"/>
        <family val="2"/>
      </rPr>
      <t xml:space="preserve">
</t>
    </r>
    <r>
      <rPr>
        <b/>
        <sz val="9"/>
        <color rgb="FFC00000"/>
        <rFont val="Arial"/>
        <family val="2"/>
      </rPr>
      <t xml:space="preserve">
EVIDENCIAS: </t>
    </r>
    <r>
      <rPr>
        <sz val="9"/>
        <color theme="1"/>
        <rFont val="Arial"/>
        <family val="2"/>
      </rPr>
      <t>Registro trimestral de comunicaciones oficiales Vs política de operación</t>
    </r>
    <r>
      <rPr>
        <b/>
        <sz val="9"/>
        <color rgb="FFC00000"/>
        <rFont val="Arial"/>
        <family val="2"/>
      </rPr>
      <t>.</t>
    </r>
    <r>
      <rPr>
        <sz val="9"/>
        <color theme="1"/>
        <rFont val="Arial"/>
        <family val="2"/>
      </rPr>
      <t xml:space="preserve">
</t>
    </r>
    <r>
      <rPr>
        <b/>
        <sz val="9"/>
        <color rgb="FFC00000"/>
        <rFont val="Arial"/>
        <family val="2"/>
      </rPr>
      <t xml:space="preserve">
Controles: (1)
</t>
    </r>
    <r>
      <rPr>
        <b/>
        <sz val="9"/>
        <color theme="1"/>
        <rFont val="Arial"/>
        <family val="2"/>
      </rPr>
      <t>Verificar que la consolidación del registro a las comunicaciones oficiales, estén debidamente radicadas y  aplique las Políticas de operación sobre "Política cero papel", "Reglamento interno de archivo", Polítia de Gestión Documental.</t>
    </r>
    <r>
      <rPr>
        <b/>
        <sz val="9"/>
        <color rgb="FFC00000"/>
        <rFont val="Arial"/>
        <family val="2"/>
      </rPr>
      <t xml:space="preserve">
</t>
    </r>
  </si>
  <si>
    <r>
      <rPr>
        <b/>
        <sz val="9"/>
        <rFont val="Calibri"/>
        <family val="2"/>
        <scheme val="minor"/>
      </rPr>
      <t>1. Verificar que la consolidación del registro a las comunicaciones oficiales, estén debidamente radicadas y  aplique las Políticas de Operación sobre "Política Cero Papel", "Reglamento Interno de archivo", Política de Gestión Documental.</t>
    </r>
    <r>
      <rPr>
        <u/>
        <sz val="9"/>
        <rFont val="Calibri"/>
        <family val="2"/>
        <scheme val="minor"/>
      </rPr>
      <t xml:space="preserve">
</t>
    </r>
    <r>
      <rPr>
        <u/>
        <sz val="9"/>
        <color theme="10"/>
        <rFont val="Calibri"/>
        <family val="2"/>
        <scheme val="minor"/>
      </rPr>
      <t xml:space="preserve">
https://bibliotecasmedellin-my.sharepoint.com/:f:/g/personal/gestion_documental_bpp_gov_co/EhyzcMf382NGuCu6vIcrTlMBmLHTQH6DpUEar6tehoy7SQ?e=kKneuT</t>
    </r>
  </si>
  <si>
    <r>
      <rPr>
        <b/>
        <sz val="9"/>
        <color rgb="FF002060"/>
        <rFont val="Arial"/>
        <family val="2"/>
      </rPr>
      <t>GESTIÓN DOCUMENTAL: "Posibilidad de recibir o solicitar cualquier dádiva o beneficio a nombre propio o de terceros con el fin de alterar el trámite de recepción y registro de la información ".</t>
    </r>
    <r>
      <rPr>
        <b/>
        <sz val="9"/>
        <color rgb="FFC00000"/>
        <rFont val="Arial"/>
        <family val="2"/>
      </rPr>
      <t xml:space="preserve">
Descripción:</t>
    </r>
    <r>
      <rPr>
        <sz val="9"/>
        <rFont val="Arial"/>
        <family val="2"/>
      </rPr>
      <t xml:space="preserve"> </t>
    </r>
    <r>
      <rPr>
        <b/>
        <sz val="9"/>
        <color rgb="FF002060"/>
        <rFont val="Arial"/>
        <family val="2"/>
      </rPr>
      <t>el Técnico Administrativo de Gestión Documental</t>
    </r>
    <r>
      <rPr>
        <sz val="9"/>
        <rFont val="Arial"/>
        <family val="2"/>
      </rPr>
      <t xml:space="preserve">, </t>
    </r>
    <r>
      <rPr>
        <b/>
        <sz val="9"/>
        <color rgb="FFFF3300"/>
        <rFont val="Arial"/>
        <family val="2"/>
      </rPr>
      <t>Verifica</t>
    </r>
    <r>
      <rPr>
        <sz val="9"/>
        <rFont val="Arial"/>
        <family val="2"/>
      </rPr>
      <t xml:space="preserve"> que los funcionarios a cargo, realicen aplicación estricta de la norma que rige el código único disciplinario y el código penal  y den cumplimiento a lo establecido en el código de ética archivístico.
</t>
    </r>
    <r>
      <rPr>
        <b/>
        <sz val="9"/>
        <color rgb="FFC00000"/>
        <rFont val="Arial"/>
        <family val="2"/>
      </rPr>
      <t xml:space="preserve">
Controles: (2)
</t>
    </r>
    <r>
      <rPr>
        <b/>
        <sz val="9"/>
        <color theme="1"/>
        <rFont val="Arial"/>
        <family val="2"/>
      </rPr>
      <t>1. Validar el cumplimiento del código de ética archivística de funcionarios y contratistas a cargo.
2. Verificar el cumplimiento normativo del código único disciplinario.</t>
    </r>
  </si>
  <si>
    <r>
      <rPr>
        <b/>
        <sz val="9"/>
        <rFont val="Calibri"/>
        <family val="2"/>
        <scheme val="minor"/>
      </rPr>
      <t>1. Validar el cumplimiento del código de ética archivística de funcionarios y contratistas a cargo.</t>
    </r>
    <r>
      <rPr>
        <u/>
        <sz val="9"/>
        <color theme="10"/>
        <rFont val="Calibri"/>
        <family val="2"/>
        <scheme val="minor"/>
      </rPr>
      <t xml:space="preserve">
https://bibliotecasmedellin-my.sharepoint.com/:f:/g/personal/gestion_documental_bpp_gov_co/Em7ACRtQdo9OnU87a_tEeSEBwI9Qw2giqDqpT914jNyBUg?e=6jcSHX</t>
    </r>
  </si>
  <si>
    <r>
      <rPr>
        <b/>
        <sz val="9"/>
        <rFont val="Calibri"/>
        <family val="2"/>
        <scheme val="minor"/>
      </rPr>
      <t>2. Verificar el cumplimiento Normativo del Código Único Disciplinario.</t>
    </r>
    <r>
      <rPr>
        <u/>
        <sz val="9"/>
        <color theme="10"/>
        <rFont val="Calibri"/>
        <family val="2"/>
        <scheme val="minor"/>
      </rPr>
      <t xml:space="preserve">
https://bibliotecasmedellin-my.sharepoint.com/:f:/g/personal/gestion_documental_bpp_gov_co/EmIH7DQQ8GlDjjyzSjeGHRMBqXPKO1l78kyBHkaeaickng?e=qSUty9</t>
    </r>
  </si>
  <si>
    <r>
      <rPr>
        <b/>
        <sz val="9"/>
        <rFont val="Calibri"/>
        <family val="2"/>
        <scheme val="minor"/>
      </rPr>
      <t xml:space="preserve">1 *Formato de Solicitudes Recibidas y aprobadas de Bienes y Servicios
</t>
    </r>
    <r>
      <rPr>
        <u/>
        <sz val="9"/>
        <color theme="10"/>
        <rFont val="Calibri"/>
        <family val="2"/>
        <scheme val="minor"/>
      </rPr>
      <t xml:space="preserve">
https://bibliotecasmedellin-my.sharepoint.com/:f:/g/personal/gestion_documental_bpp_gov_co/ElkI4YG1eMZHvKr1BYgPS5wBqME3PNxBS41pq5D-UgTbBg?e=BET2Pg</t>
    </r>
  </si>
  <si>
    <r>
      <rPr>
        <b/>
        <sz val="9"/>
        <rFont val="Calibri"/>
        <family val="2"/>
        <scheme val="minor"/>
      </rPr>
      <t xml:space="preserve">2 *Las respectivas actas de asistencia virtual a los diferentes comìtes de contratacion convocados y aprobados </t>
    </r>
    <r>
      <rPr>
        <u/>
        <sz val="9"/>
        <color theme="10"/>
        <rFont val="Calibri"/>
        <family val="2"/>
        <scheme val="minor"/>
      </rPr>
      <t xml:space="preserve">
https://bibliotecasmedellin-my.sharepoint.com/:f:/g/personal/gestion_documental_bpp_gov_co/ErLLfEMdj_ZEjOdwLNomzS8Bkn-amsS0U8d-YQTlugqoOQ?e=hcBNrO</t>
    </r>
  </si>
  <si>
    <r>
      <rPr>
        <b/>
        <sz val="9"/>
        <rFont val="Calibri"/>
        <family val="2"/>
        <scheme val="minor"/>
      </rPr>
      <t xml:space="preserve">3 *Ordenes de entrega de los bienes solicitados, aprobados y disponibles.  </t>
    </r>
    <r>
      <rPr>
        <u/>
        <sz val="9"/>
        <color theme="10"/>
        <rFont val="Calibri"/>
        <family val="2"/>
        <scheme val="minor"/>
      </rPr>
      <t xml:space="preserve">
https://bibliotecasmedellin-my.sharepoint.com/:f:/g/personal/gestion_documental_bpp_gov_co/Ensvi7usQpBIsB-oYAWuxrQBfB30_HgBewTRDYt88A4jMw?e=xfLAsZ</t>
    </r>
  </si>
  <si>
    <r>
      <rPr>
        <b/>
        <sz val="9"/>
        <rFont val="Calibri"/>
        <family val="2"/>
        <scheme val="minor"/>
      </rPr>
      <t>1 Acta del Comité de Contratación en las que se apoyo</t>
    </r>
    <r>
      <rPr>
        <u/>
        <sz val="9"/>
        <color theme="10"/>
        <rFont val="Calibri"/>
        <family val="2"/>
        <scheme val="minor"/>
      </rPr>
      <t xml:space="preserve">
https://bibliotecasmedellin-my.sharepoint.com/:f:/g/personal/gestion_documental_bpp_gov_co/ErLLfEMdj_ZEjOdwLNomzS8Bkn-amsS0U8d-YQTlugqoOQ?e=hcBNrO</t>
    </r>
  </si>
  <si>
    <r>
      <rPr>
        <b/>
        <sz val="9"/>
        <color rgb="FF002060"/>
        <rFont val="Arial"/>
        <family val="2"/>
      </rPr>
      <t>RECURSOS FÍSICOS:"Inoportunidad en la actualización de  inventarios de los bienes devolutivos asignados a los  responsables de los procesos".</t>
    </r>
    <r>
      <rPr>
        <b/>
        <sz val="9"/>
        <color rgb="FFC00000"/>
        <rFont val="Arial"/>
        <family val="2"/>
      </rPr>
      <t xml:space="preserve">
Descripción</t>
    </r>
    <r>
      <rPr>
        <b/>
        <sz val="9"/>
        <color theme="4"/>
        <rFont val="Arial"/>
        <family val="2"/>
      </rPr>
      <t>:El auxiliar administrativo de recursos físicos</t>
    </r>
    <r>
      <rPr>
        <b/>
        <sz val="9"/>
        <color rgb="FFFF0000"/>
        <rFont val="Arial"/>
        <family val="2"/>
      </rPr>
      <t xml:space="preserve"> </t>
    </r>
    <r>
      <rPr>
        <b/>
        <sz val="9"/>
        <color rgb="FFFF3300"/>
        <rFont val="Arial"/>
        <family val="2"/>
      </rPr>
      <t>verifica</t>
    </r>
    <r>
      <rPr>
        <sz val="9"/>
        <color rgb="FFFF0000"/>
        <rFont val="Arial"/>
        <family val="2"/>
      </rPr>
      <t xml:space="preserve"> </t>
    </r>
    <r>
      <rPr>
        <b/>
        <sz val="9"/>
        <color rgb="FF00B050"/>
        <rFont val="Arial"/>
        <family val="2"/>
      </rPr>
      <t>trimestralmente</t>
    </r>
    <r>
      <rPr>
        <sz val="9"/>
        <rFont val="Arial"/>
        <family val="2"/>
      </rPr>
      <t xml:space="preserve">  las actas de inventario</t>
    </r>
    <r>
      <rPr>
        <b/>
        <sz val="9"/>
        <color rgb="FFFF0000"/>
        <rFont val="Arial"/>
        <family val="2"/>
      </rPr>
      <t xml:space="preserve"> </t>
    </r>
    <r>
      <rPr>
        <b/>
        <sz val="9"/>
        <color rgb="FFFF3300"/>
        <rFont val="Arial"/>
        <family val="2"/>
      </rPr>
      <t>contra el cumplimiento de las  politicas  de operación del manual de inventarios</t>
    </r>
    <r>
      <rPr>
        <b/>
        <sz val="9"/>
        <color rgb="FFFF0000"/>
        <rFont val="Arial"/>
        <family val="2"/>
      </rPr>
      <t>,</t>
    </r>
    <r>
      <rPr>
        <sz val="9"/>
        <color rgb="FFFF0000"/>
        <rFont val="Arial"/>
        <family val="2"/>
      </rPr>
      <t xml:space="preserve"> </t>
    </r>
    <r>
      <rPr>
        <b/>
        <sz val="9"/>
        <color rgb="FF00B050"/>
        <rFont val="Arial"/>
        <family val="2"/>
      </rPr>
      <t>de igual forma semestralmente,</t>
    </r>
    <r>
      <rPr>
        <sz val="9"/>
        <color rgb="FFFF0000"/>
        <rFont val="Arial"/>
        <family val="2"/>
      </rPr>
      <t xml:space="preserve"> </t>
    </r>
    <r>
      <rPr>
        <b/>
        <sz val="9"/>
        <color rgb="FF005A9E"/>
        <rFont val="Arial"/>
        <family val="2"/>
      </rPr>
      <t xml:space="preserve"> realiza la verificación y confrontación fisica de</t>
    </r>
    <r>
      <rPr>
        <sz val="9"/>
        <rFont val="Arial"/>
        <family val="2"/>
      </rPr>
      <t xml:space="preserve"> los bienes devolutivos con el responsable de la cartera, y se procede a levantar un acta que sera firmada a satisfaccion por ambas partes, con el compromiso de reportar alguna anomalia o traslado de los bienes devolutivos asignados a su responsabilidad.</t>
    </r>
    <r>
      <rPr>
        <sz val="9"/>
        <color rgb="FFFF0000"/>
        <rFont val="Arial"/>
        <family val="2"/>
      </rPr>
      <t xml:space="preserve">
</t>
    </r>
    <r>
      <rPr>
        <sz val="9"/>
        <color theme="1"/>
        <rFont val="Arial"/>
        <family val="2"/>
      </rPr>
      <t>Cada vez que se adquieran</t>
    </r>
    <r>
      <rPr>
        <b/>
        <sz val="9"/>
        <color rgb="FF00B050"/>
        <rFont val="Arial"/>
        <family val="2"/>
      </rPr>
      <t xml:space="preserve"> </t>
    </r>
    <r>
      <rPr>
        <sz val="9"/>
        <rFont val="Arial"/>
        <family val="2"/>
      </rPr>
      <t xml:space="preserve">bienes, </t>
    </r>
    <r>
      <rPr>
        <b/>
        <sz val="9"/>
        <color rgb="FF002060"/>
        <rFont val="Arial"/>
        <family val="2"/>
      </rPr>
      <t>el auxiliar administrativo de recursos físicos,</t>
    </r>
    <r>
      <rPr>
        <b/>
        <sz val="9"/>
        <color rgb="FFFF0000"/>
        <rFont val="Arial"/>
        <family val="2"/>
      </rPr>
      <t xml:space="preserve"> </t>
    </r>
    <r>
      <rPr>
        <b/>
        <sz val="9"/>
        <color rgb="FF00B0F0"/>
        <rFont val="Arial"/>
        <family val="2"/>
      </rPr>
      <t xml:space="preserve">realiza un acta de entrega </t>
    </r>
    <r>
      <rPr>
        <sz val="9"/>
        <rFont val="Arial"/>
        <family val="2"/>
      </rPr>
      <t>a la dependencia y  entrega el bien al responsable para las diferentes actividades o labores a desarrolar, que seran cargados a su cartera de inventario.</t>
    </r>
    <r>
      <rPr>
        <sz val="9"/>
        <color rgb="FFFF0000"/>
        <rFont val="Arial"/>
        <family val="2"/>
      </rPr>
      <t xml:space="preserve">
</t>
    </r>
    <r>
      <rPr>
        <b/>
        <sz val="9"/>
        <color rgb="FFC00000"/>
        <rFont val="Arial"/>
        <family val="2"/>
      </rPr>
      <t>Posibles Desviaciones:</t>
    </r>
    <r>
      <rPr>
        <b/>
        <sz val="9"/>
        <color theme="3"/>
        <rFont val="Arial"/>
        <family val="2"/>
      </rPr>
      <t>En caso de retirar un bien de la institución</t>
    </r>
    <r>
      <rPr>
        <sz val="9"/>
        <color rgb="FFFF0000"/>
        <rFont val="Arial"/>
        <family val="2"/>
      </rPr>
      <t xml:space="preserve">, </t>
    </r>
    <r>
      <rPr>
        <sz val="9"/>
        <rFont val="Arial"/>
        <family val="2"/>
      </rPr>
      <t xml:space="preserve"> para traslado, arreglo, reparacion, o donación,</t>
    </r>
    <r>
      <rPr>
        <sz val="9"/>
        <color rgb="FFFF0000"/>
        <rFont val="Arial"/>
        <family val="2"/>
      </rPr>
      <t xml:space="preserve">  </t>
    </r>
    <r>
      <rPr>
        <b/>
        <sz val="9"/>
        <color theme="9" tint="-0.249977111117893"/>
        <rFont val="Arial"/>
        <family val="2"/>
      </rPr>
      <t>se diligencia y detalla una orden de salida o el acta de movimiento de bienes.</t>
    </r>
    <r>
      <rPr>
        <sz val="9"/>
        <color rgb="FFFF0000"/>
        <rFont val="Arial"/>
        <family val="2"/>
      </rPr>
      <t xml:space="preserve">
</t>
    </r>
    <r>
      <rPr>
        <b/>
        <sz val="9"/>
        <color rgb="FF00CC00"/>
        <rFont val="Arial"/>
        <family val="2"/>
      </rPr>
      <t>Semestralmente</t>
    </r>
    <r>
      <rPr>
        <b/>
        <sz val="9"/>
        <color rgb="FF0070C0"/>
        <rFont val="Arial"/>
        <family val="2"/>
      </rPr>
      <t xml:space="preserve"> el auxiliar administrativo de recursos físicos</t>
    </r>
    <r>
      <rPr>
        <b/>
        <sz val="9"/>
        <color theme="1"/>
        <rFont val="Arial"/>
        <family val="2"/>
      </rPr>
      <t xml:space="preserve"> </t>
    </r>
    <r>
      <rPr>
        <sz val="9"/>
        <color theme="1"/>
        <rFont val="Arial"/>
        <family val="2"/>
      </rPr>
      <t>entrega a los responsables, el listado de cartera por inventario , para que cada responsable  haga verficacion de los bienes asignados a su cartera para mayor custodia y responsbailidad.</t>
    </r>
    <r>
      <rPr>
        <b/>
        <sz val="9"/>
        <color rgb="FFFF0000"/>
        <rFont val="Arial"/>
        <family val="2"/>
      </rPr>
      <t xml:space="preserve">
</t>
    </r>
    <r>
      <rPr>
        <b/>
        <sz val="9"/>
        <color rgb="FFC00000"/>
        <rFont val="Arial"/>
        <family val="2"/>
      </rPr>
      <t xml:space="preserve">
Evidencias:</t>
    </r>
    <r>
      <rPr>
        <b/>
        <sz val="9"/>
        <color rgb="FF002060"/>
        <rFont val="Arial"/>
        <family val="2"/>
      </rPr>
      <t xml:space="preserve">  </t>
    </r>
    <r>
      <rPr>
        <b/>
        <sz val="9"/>
        <color theme="1"/>
        <rFont val="Arial"/>
        <family val="2"/>
      </rPr>
      <t xml:space="preserve">Listado de cartera por inventario,  actas de inventarios, actas de entrega, ordenes de salida, Vales de traslado de bienes.
</t>
    </r>
    <r>
      <rPr>
        <b/>
        <sz val="9"/>
        <color rgb="FFC00000"/>
        <rFont val="Arial"/>
        <family val="2"/>
      </rPr>
      <t xml:space="preserve">
Controles:
</t>
    </r>
    <r>
      <rPr>
        <b/>
        <sz val="9"/>
        <color theme="1"/>
        <rFont val="Arial"/>
        <family val="2"/>
      </rPr>
      <t xml:space="preserve">1. Actas de  inventario Vs Aplicación  de políticas de operación del manual.
2. Inventario físico de bienes Vs Acta de verificación.
3. Entrega de bienes solicitados Vs  actualización cartera de inventario. </t>
    </r>
  </si>
  <si>
    <r>
      <rPr>
        <b/>
        <sz val="9"/>
        <rFont val="Calibri"/>
        <family val="2"/>
        <scheme val="minor"/>
      </rPr>
      <t xml:space="preserve">1 *Actas de inventario, verificados,  y confrontados, segun la presencialidad de los responsables de cartera. </t>
    </r>
    <r>
      <rPr>
        <u/>
        <sz val="9"/>
        <color theme="10"/>
        <rFont val="Calibri"/>
        <family val="2"/>
        <scheme val="minor"/>
      </rPr>
      <t xml:space="preserve">
https://bibliotecasmedellin-my.sharepoint.com/:f:/g/personal/gestion_documental_bpp_gov_co/Ek5SGGLcxWRFjJOTE2HWZjQBGMW2xOIEZJpBrL5DcocAIQ?e=0AXLau</t>
    </r>
  </si>
  <si>
    <r>
      <rPr>
        <b/>
        <sz val="9"/>
        <rFont val="Calibri"/>
        <family val="2"/>
        <scheme val="minor"/>
      </rPr>
      <t xml:space="preserve">2 *Orden de salida y traslados autorizados de bienes.      </t>
    </r>
    <r>
      <rPr>
        <u/>
        <sz val="9"/>
        <color theme="10"/>
        <rFont val="Calibri"/>
        <family val="2"/>
        <scheme val="minor"/>
      </rPr>
      <t xml:space="preserve">
https://bibliotecasmedellin-my.sharepoint.com/:f:/g/personal/gestion_documental_bpp_gov_co/EsvI_6VzE7dBuXwTg79lyjABb7O2h9OP6OVlTG_Vnasy6A?e=dLmPjR</t>
    </r>
  </si>
  <si>
    <r>
      <rPr>
        <b/>
        <sz val="9"/>
        <rFont val="Calibri"/>
        <family val="2"/>
        <scheme val="minor"/>
      </rPr>
      <t xml:space="preserve">*Actas de entrega de bienes solicitados
*Orden de salida y autorizacion de bienes. 
*Actualización cartera de inventario
*Vales de traslado de bienes devolutivos.
</t>
    </r>
    <r>
      <rPr>
        <u/>
        <sz val="9"/>
        <color theme="10"/>
        <rFont val="Calibri"/>
        <family val="2"/>
        <scheme val="minor"/>
      </rPr>
      <t>https://bibliotecasmedellin-my.sharepoint.com/:f:/g/personal/gestion_documental_bpp_gov_co/EoJWHxCuEXFHlHy1aZ65a9oB_60B-J9hIWdvxQ1yf-ovzA?e=UMHeKB</t>
    </r>
  </si>
  <si>
    <r>
      <rPr>
        <b/>
        <sz val="9"/>
        <color rgb="FF002060"/>
        <rFont val="Arial"/>
        <family val="2"/>
      </rPr>
      <t xml:space="preserve">TECNOLOGÍA:"Fallas en el funcionamiento de los equipos y accesorios periféricos".
</t>
    </r>
    <r>
      <rPr>
        <b/>
        <sz val="9"/>
        <color rgb="FFC00000"/>
        <rFont val="Arial"/>
        <family val="2"/>
      </rPr>
      <t xml:space="preserve">
Descipción:</t>
    </r>
    <r>
      <rPr>
        <b/>
        <sz val="9"/>
        <color theme="3"/>
        <rFont val="Arial"/>
        <family val="2"/>
      </rPr>
      <t>El líder del proceso,</t>
    </r>
    <r>
      <rPr>
        <sz val="9"/>
        <rFont val="Arial"/>
        <family val="2"/>
      </rPr>
      <t xml:space="preserve"> se encarga de establecer un cronograma, </t>
    </r>
    <r>
      <rPr>
        <b/>
        <sz val="9"/>
        <color rgb="FFFF0000"/>
        <rFont val="Arial"/>
        <family val="2"/>
      </rPr>
      <t>semestral</t>
    </r>
    <r>
      <rPr>
        <sz val="9"/>
        <rFont val="Arial"/>
        <family val="2"/>
      </rPr>
      <t>, para  programar el mantenimiento preventivo, a los equipos, periféricos, y accesorios, utilizados por los  fiuncionarios de la entidad,    con el propósito de minimizar las fallas de las herramientas tecnológicas y aumentar la productividad en el desempeño,</t>
    </r>
    <r>
      <rPr>
        <b/>
        <sz val="9"/>
        <color theme="9" tint="-0.499984740745262"/>
        <rFont val="Arial"/>
        <family val="2"/>
      </rPr>
      <t xml:space="preserve"> </t>
    </r>
    <r>
      <rPr>
        <b/>
        <sz val="9"/>
        <color rgb="FFFF3300"/>
        <rFont val="Arial"/>
        <family val="2"/>
      </rPr>
      <t xml:space="preserve"> asimismo el equipo de trabajo </t>
    </r>
    <r>
      <rPr>
        <sz val="9"/>
        <color rgb="FFFF3300"/>
        <rFont val="Arial"/>
        <family val="2"/>
      </rPr>
      <t xml:space="preserve"> realiza</t>
    </r>
    <r>
      <rPr>
        <b/>
        <sz val="9"/>
        <color rgb="FFFF3300"/>
        <rFont val="Arial"/>
        <family val="2"/>
      </rPr>
      <t xml:space="preserve"> mensualmente </t>
    </r>
    <r>
      <rPr>
        <sz val="9"/>
        <rFont val="Arial"/>
        <family val="2"/>
      </rPr>
      <t>la atención a los requerimientos por parte de la mesa de ayuda, en el momento que los funcionarios lo soliciten</t>
    </r>
    <r>
      <rPr>
        <sz val="9"/>
        <color rgb="FF002060"/>
        <rFont val="Arial"/>
        <family val="2"/>
      </rPr>
      <t xml:space="preserve"> </t>
    </r>
    <r>
      <rPr>
        <b/>
        <sz val="9"/>
        <color rgb="FF002060"/>
        <rFont val="Arial"/>
        <family val="2"/>
      </rPr>
      <t>y Verifica</t>
    </r>
    <r>
      <rPr>
        <b/>
        <sz val="9"/>
        <color rgb="FF0070C0"/>
        <rFont val="Arial"/>
        <family val="2"/>
      </rPr>
      <t xml:space="preserve"> </t>
    </r>
    <r>
      <rPr>
        <sz val="9"/>
        <color theme="1"/>
        <rFont val="Arial"/>
        <family val="2"/>
      </rPr>
      <t>el cumplimiento de la  politica para el funcionamiento de equipos y accesorios perifericos frente al mantenimiento preventivo y a los requerimientos de la mesa de ayuda.</t>
    </r>
    <r>
      <rPr>
        <sz val="9"/>
        <color rgb="FFFF0000"/>
        <rFont val="Arial"/>
        <family val="2"/>
      </rPr>
      <t xml:space="preserve">
</t>
    </r>
    <r>
      <rPr>
        <b/>
        <sz val="9"/>
        <color rgb="FFC00000"/>
        <rFont val="Arial"/>
        <family val="2"/>
      </rPr>
      <t>Posibles Desviaciones:</t>
    </r>
    <r>
      <rPr>
        <sz val="9"/>
        <color theme="1"/>
        <rFont val="Arial"/>
        <family val="2"/>
      </rPr>
      <t>Cuando no se puede realizar el mantenimiento se debe reprogramar la actividad y comunicar oportunamente, la desviación presentada.</t>
    </r>
    <r>
      <rPr>
        <b/>
        <sz val="9"/>
        <color rgb="FF00B050"/>
        <rFont val="Arial"/>
        <family val="2"/>
      </rPr>
      <t xml:space="preserve">
</t>
    </r>
    <r>
      <rPr>
        <b/>
        <sz val="9"/>
        <color rgb="FFC00000"/>
        <rFont val="Arial"/>
        <family val="2"/>
      </rPr>
      <t xml:space="preserve">
Evidencias: </t>
    </r>
    <r>
      <rPr>
        <sz val="9"/>
        <rFont val="Arial"/>
        <family val="2"/>
      </rPr>
      <t xml:space="preserve"> Cronograma de mantenimiento semestral, Informe de requerimientos mensual.
</t>
    </r>
    <r>
      <rPr>
        <b/>
        <sz val="9"/>
        <color rgb="FFC00000"/>
        <rFont val="Arial"/>
        <family val="2"/>
      </rPr>
      <t xml:space="preserve">
</t>
    </r>
    <r>
      <rPr>
        <b/>
        <sz val="9"/>
        <color rgb="FFFF0000"/>
        <rFont val="Arial"/>
        <family val="2"/>
      </rPr>
      <t>Controles: (2)</t>
    </r>
    <r>
      <rPr>
        <sz val="9"/>
        <color rgb="FFFF0000"/>
        <rFont val="Arial"/>
        <family val="2"/>
      </rPr>
      <t xml:space="preserve">
</t>
    </r>
    <r>
      <rPr>
        <b/>
        <sz val="9"/>
        <color theme="1"/>
        <rFont val="Arial"/>
        <family val="2"/>
      </rPr>
      <t>1. Verificar el cumplimiento de lmantenimiento preventivo Vs Cronograma mantimiento planeado.
2. Realizar el informe mensual de la gestión tecnológica.</t>
    </r>
  </si>
  <si>
    <r>
      <rPr>
        <b/>
        <sz val="9"/>
        <rFont val="Calibri"/>
        <family val="2"/>
        <scheme val="minor"/>
      </rPr>
      <t xml:space="preserve">C1 Cumplimiento Mantenimiento Preventivo 
C2 Cronograma Mantenimiento planeado
</t>
    </r>
    <r>
      <rPr>
        <u/>
        <sz val="9"/>
        <color theme="10"/>
        <rFont val="Calibri"/>
        <family val="2"/>
        <scheme val="minor"/>
      </rPr>
      <t xml:space="preserve">
https://bibliotecasmedellin-my.sharepoint.com/:f:/g/personal/gestion_documental_bpp_gov_co/Evw2uMLZsRZDqQOwS_DM9t4B0b0G1B4Sf-23mmgEvYDSAQ?e=PGVpy4</t>
    </r>
  </si>
  <si>
    <r>
      <rPr>
        <b/>
        <sz val="9"/>
        <color rgb="FF002060"/>
        <rFont val="Arial"/>
        <family val="2"/>
      </rPr>
      <t xml:space="preserve">TECNOLOGÍA: "Información digital".
</t>
    </r>
    <r>
      <rPr>
        <b/>
        <sz val="9"/>
        <color rgb="FFC00000"/>
        <rFont val="Arial"/>
        <family val="2"/>
      </rPr>
      <t xml:space="preserve">
Descripción: </t>
    </r>
    <r>
      <rPr>
        <b/>
        <sz val="9"/>
        <color rgb="FF0070C0"/>
        <rFont val="Arial"/>
        <family val="2"/>
      </rPr>
      <t xml:space="preserve">Cada semestre </t>
    </r>
    <r>
      <rPr>
        <sz val="9"/>
        <color theme="1"/>
        <rFont val="Arial"/>
        <family val="2"/>
      </rPr>
      <t xml:space="preserve">el </t>
    </r>
    <r>
      <rPr>
        <b/>
        <i/>
        <sz val="9"/>
        <color theme="3" tint="-0.249977111117893"/>
        <rFont val="Arial"/>
        <family val="2"/>
      </rPr>
      <t xml:space="preserve">equipo de trabajo </t>
    </r>
    <r>
      <rPr>
        <sz val="9"/>
        <color theme="1"/>
        <rFont val="Arial"/>
        <family val="2"/>
      </rPr>
      <t xml:space="preserve">de tecnología </t>
    </r>
    <r>
      <rPr>
        <b/>
        <i/>
        <sz val="9"/>
        <color rgb="FF0070C0"/>
        <rFont val="Arial"/>
        <family val="2"/>
      </rPr>
      <t xml:space="preserve">Verifica </t>
    </r>
    <r>
      <rPr>
        <sz val="9"/>
        <color theme="1"/>
        <rFont val="Arial"/>
        <family val="2"/>
      </rPr>
      <t>que la herramienta de BackUp se encuentre instalada en todos los equipos administrativos y se encuentre en funcionamiento.</t>
    </r>
    <r>
      <rPr>
        <b/>
        <sz val="9"/>
        <color rgb="FF002060"/>
        <rFont val="Arial"/>
        <family val="2"/>
      </rPr>
      <t xml:space="preserve"> En el plan de mantenimiento preventivo y correctivo </t>
    </r>
    <r>
      <rPr>
        <sz val="9"/>
        <color theme="1"/>
        <rFont val="Arial"/>
        <family val="2"/>
      </rPr>
      <t xml:space="preserve">que se realiza a los equipos de cómputo , se </t>
    </r>
    <r>
      <rPr>
        <b/>
        <sz val="9"/>
        <color rgb="FFC00000"/>
        <rFont val="Arial"/>
        <family val="2"/>
      </rPr>
      <t xml:space="preserve">revisa que la herramienta este instalada </t>
    </r>
    <r>
      <rPr>
        <sz val="9"/>
        <color theme="1"/>
        <rFont val="Arial"/>
        <family val="2"/>
      </rPr>
      <t>, ademas se atienden los requerimientos de revision de la herramienta , con el proposito de obtener  el optimo funcionamiento por parte de los usuarios,</t>
    </r>
    <r>
      <rPr>
        <sz val="9"/>
        <color rgb="FFFF3300"/>
        <rFont val="Arial"/>
        <family val="2"/>
      </rPr>
      <t xml:space="preserve"> </t>
    </r>
    <r>
      <rPr>
        <b/>
        <i/>
        <sz val="9"/>
        <color rgb="FFFF3300"/>
        <rFont val="Arial"/>
        <family val="2"/>
      </rPr>
      <t>y se convalida</t>
    </r>
    <r>
      <rPr>
        <b/>
        <sz val="9"/>
        <color rgb="FF00B050"/>
        <rFont val="Arial"/>
        <family val="2"/>
      </rPr>
      <t xml:space="preserve"> </t>
    </r>
    <r>
      <rPr>
        <sz val="9"/>
        <rFont val="Arial"/>
        <family val="2"/>
      </rPr>
      <t>q</t>
    </r>
    <r>
      <rPr>
        <sz val="9"/>
        <color theme="1"/>
        <rFont val="Arial"/>
        <family val="2"/>
      </rPr>
      <t xml:space="preserve">ue la instalación del  BackUp se encuentre  registrada en el inventario.
</t>
    </r>
    <r>
      <rPr>
        <b/>
        <sz val="9"/>
        <color rgb="FFC00000"/>
        <rFont val="Arial"/>
        <family val="2"/>
      </rPr>
      <t xml:space="preserve">Posibles Desviaciones </t>
    </r>
    <r>
      <rPr>
        <sz val="9"/>
        <color theme="1"/>
        <rFont val="Arial"/>
        <family val="2"/>
      </rPr>
      <t>Cuando se encuentre que la herramienta del BackUp no está instalada se realiza el reporte y se procede con la instalación.</t>
    </r>
    <r>
      <rPr>
        <b/>
        <sz val="9"/>
        <color rgb="FF002060"/>
        <rFont val="Arial"/>
        <family val="2"/>
      </rPr>
      <t xml:space="preserve">
</t>
    </r>
    <r>
      <rPr>
        <b/>
        <sz val="9"/>
        <color rgb="FFC00000"/>
        <rFont val="Arial"/>
        <family val="2"/>
      </rPr>
      <t xml:space="preserve">
EVIDENCIA:  </t>
    </r>
    <r>
      <rPr>
        <sz val="9"/>
        <color theme="1"/>
        <rFont val="Arial"/>
        <family val="2"/>
      </rPr>
      <t xml:space="preserve">Registro de la herramienta instalada en el equipo, Plan de mantenimiento preventivo.
</t>
    </r>
    <r>
      <rPr>
        <b/>
        <sz val="9"/>
        <color rgb="FFC00000"/>
        <rFont val="Arial"/>
        <family val="2"/>
      </rPr>
      <t xml:space="preserve">
Controles: (2)
</t>
    </r>
    <r>
      <rPr>
        <b/>
        <sz val="9"/>
        <color theme="1"/>
        <rFont val="Arial"/>
        <family val="2"/>
      </rPr>
      <t>1. Realizar informe de utilización de la herramienta del Backup OneDrive
2. Verificar el Plan de mantenimiento preventivo para corroborar que la herramienta esté instalada.</t>
    </r>
  </si>
  <si>
    <r>
      <rPr>
        <b/>
        <sz val="9"/>
        <color theme="1"/>
        <rFont val="Calibri"/>
        <family val="2"/>
        <scheme val="minor"/>
      </rPr>
      <t xml:space="preserve">1 Informe de Utilización de la Herramienta del Backup OneDrive
</t>
    </r>
    <r>
      <rPr>
        <u/>
        <sz val="9"/>
        <color theme="10"/>
        <rFont val="Calibri"/>
        <family val="2"/>
        <scheme val="minor"/>
      </rPr>
      <t xml:space="preserve">
https://bibliotecasmedellin-my.sharepoint.com/:f:/g/personal/gestion_documental_bpp_gov_co/EuXEVy84wsFEoiy85uCOCIcBoxXy68LZvNaZ7Ge4vdtYXA?e=xqprFO</t>
    </r>
  </si>
  <si>
    <r>
      <rPr>
        <b/>
        <sz val="9"/>
        <color theme="1"/>
        <rFont val="Calibri"/>
        <family val="2"/>
        <scheme val="minor"/>
      </rPr>
      <t>2 Verificación Cumplimiento Mantenimiento Preventivo  acorde a la herramienta  instalada</t>
    </r>
    <r>
      <rPr>
        <u/>
        <sz val="9"/>
        <color theme="10"/>
        <rFont val="Calibri"/>
        <family val="2"/>
        <scheme val="minor"/>
      </rPr>
      <t xml:space="preserve">
https://bibliotecasmedellin-my.sharepoint.com/:f:/g/personal/gestion_documental_bpp_gov_co/EjP17T6bnmtJiGSg-5tE838BbFSdac3EPk2nJDb-mD_UEw?e=S1ylJW</t>
    </r>
  </si>
  <si>
    <r>
      <rPr>
        <b/>
        <sz val="9"/>
        <color rgb="FF002060"/>
        <rFont val="Arial"/>
        <family val="2"/>
      </rPr>
      <t xml:space="preserve">TECNOLOGÍA:"Vulnerabilidades a los sistemas de información de la entidad".
</t>
    </r>
    <r>
      <rPr>
        <b/>
        <sz val="9"/>
        <color rgb="FFC00000"/>
        <rFont val="Arial"/>
        <family val="2"/>
      </rPr>
      <t xml:space="preserve">
Descripción:</t>
    </r>
    <r>
      <rPr>
        <b/>
        <sz val="9"/>
        <color rgb="FF002060"/>
        <rFont val="Arial"/>
        <family val="2"/>
      </rPr>
      <t>Semestralmente</t>
    </r>
    <r>
      <rPr>
        <sz val="9"/>
        <color rgb="FF002060"/>
        <rFont val="Arial"/>
        <family val="2"/>
      </rPr>
      <t xml:space="preserve"> </t>
    </r>
    <r>
      <rPr>
        <b/>
        <sz val="9"/>
        <color rgb="FF0070C0"/>
        <rFont val="Arial"/>
        <family val="2"/>
      </rPr>
      <t>el equipo de trabajo de tecnología</t>
    </r>
    <r>
      <rPr>
        <b/>
        <sz val="9"/>
        <color rgb="FF00B050"/>
        <rFont val="Arial"/>
        <family val="2"/>
      </rPr>
      <t xml:space="preserve"> Verifica</t>
    </r>
    <r>
      <rPr>
        <sz val="9"/>
        <color theme="1"/>
        <rFont val="Arial"/>
        <family val="2"/>
      </rPr>
      <t xml:space="preserve"> desde el servidor con el que cuenta la Biblioteca Pública Piloto,  </t>
    </r>
    <r>
      <rPr>
        <b/>
        <sz val="9"/>
        <color rgb="FFFF3300"/>
        <rFont val="Arial"/>
        <family val="2"/>
      </rPr>
      <t xml:space="preserve">que se apliquen las politicas de tecnologias de la información establecidas desde la entidad </t>
    </r>
    <r>
      <rPr>
        <sz val="9"/>
        <color rgb="FFFF3300"/>
        <rFont val="Arial"/>
        <family val="2"/>
      </rPr>
      <t xml:space="preserve">, </t>
    </r>
    <r>
      <rPr>
        <sz val="9"/>
        <color theme="1"/>
        <rFont val="Arial"/>
        <family val="2"/>
      </rPr>
      <t>con el proposito de minimizar los riesgos de seguridad digital en la  infraestructura tecnologica por parte de los funcionarios. Para lograr este objetivo,  se realiza recomendaciones en los boletínes en la campaña desde adentro,  sobre el buen uso de las herramientas institucionales con el fin de prevenir posibles afectaciones que puedan causar el daño de los equipos institucionales. 
De igual manera</t>
    </r>
    <r>
      <rPr>
        <sz val="9"/>
        <color rgb="FF002060"/>
        <rFont val="Arial"/>
        <family val="2"/>
      </rPr>
      <t xml:space="preserve"> </t>
    </r>
    <r>
      <rPr>
        <b/>
        <sz val="9"/>
        <color rgb="FF002060"/>
        <rFont val="Arial"/>
        <family val="2"/>
      </rPr>
      <t>el area de mesa de ayuda</t>
    </r>
    <r>
      <rPr>
        <b/>
        <sz val="9"/>
        <color rgb="FFFF3300"/>
        <rFont val="Arial"/>
        <family val="2"/>
      </rPr>
      <t xml:space="preserve"> realiza monitoreo</t>
    </r>
    <r>
      <rPr>
        <sz val="9"/>
        <color rgb="FFFF3300"/>
        <rFont val="Arial"/>
        <family val="2"/>
      </rPr>
      <t xml:space="preserve"> </t>
    </r>
    <r>
      <rPr>
        <sz val="9"/>
        <color theme="1"/>
        <rFont val="Arial"/>
        <family val="2"/>
      </rPr>
      <t>del funcionamiento de los equipos , ademas  de estar pendiente de correos malisiosos que traten de vulnerar los sistema de informacion de la entidad ,</t>
    </r>
    <r>
      <rPr>
        <b/>
        <sz val="9"/>
        <color rgb="FFC00000"/>
        <rFont val="Arial"/>
        <family val="2"/>
      </rPr>
      <t xml:space="preserve"> y actualiza el antivirus , </t>
    </r>
    <r>
      <rPr>
        <sz val="9"/>
        <color theme="1"/>
        <rFont val="Arial"/>
        <family val="2"/>
      </rPr>
      <t xml:space="preserve">con el proposito de reducir los riesgos de vulnerabilidades en la infraestructura tecnologíca de la entidad
</t>
    </r>
    <r>
      <rPr>
        <b/>
        <sz val="9"/>
        <color rgb="FFC00000"/>
        <rFont val="Arial"/>
        <family val="2"/>
      </rPr>
      <t xml:space="preserve">
Evidencias:</t>
    </r>
    <r>
      <rPr>
        <sz val="9"/>
        <color theme="1"/>
        <rFont val="Arial"/>
        <family val="2"/>
      </rPr>
      <t xml:space="preserve"> politicas aplicadas en la infraestructura tecnologica Vs boletines y wallpaper de recomendaciónes de uso de las herramientas tecnologicas, reporte caso de vulnerabilibdad de equipos. 
</t>
    </r>
    <r>
      <rPr>
        <b/>
        <sz val="9"/>
        <color rgb="FFC00000"/>
        <rFont val="Arial"/>
        <family val="2"/>
      </rPr>
      <t xml:space="preserve"> 
Controles (2):
</t>
    </r>
    <r>
      <rPr>
        <b/>
        <sz val="9"/>
        <color theme="1"/>
        <rFont val="Arial"/>
        <family val="2"/>
      </rPr>
      <t>1. Verificar el cumplimiento de las políticas de información de la tecnoliogía.
2. Monitorear el funcionamiento de los equipos.</t>
    </r>
  </si>
  <si>
    <r>
      <rPr>
        <b/>
        <sz val="9"/>
        <color theme="1"/>
        <rFont val="Calibri"/>
        <family val="2"/>
        <scheme val="minor"/>
      </rPr>
      <t>1 Cumplimiento Políticas Información de la Tecnología</t>
    </r>
    <r>
      <rPr>
        <u/>
        <sz val="9"/>
        <color theme="10"/>
        <rFont val="Calibri"/>
        <family val="2"/>
        <scheme val="minor"/>
      </rPr>
      <t xml:space="preserve">
https://bibliotecasmedellin-my.sharepoint.com/:f:/g/personal/gestion_documental_bpp_gov_co/EpKVuv4Cz2VDgoBi5j2KQkIB1KKZ09K6Xz7RMvepk1FZSA?e=MXwFGh</t>
    </r>
  </si>
  <si>
    <r>
      <rPr>
        <b/>
        <sz val="9"/>
        <color theme="1"/>
        <rFont val="Calibri"/>
        <family val="2"/>
        <scheme val="minor"/>
      </rPr>
      <t>2 Monitoreo Funcionamiento de los Equipos</t>
    </r>
    <r>
      <rPr>
        <u/>
        <sz val="9"/>
        <color theme="10"/>
        <rFont val="Calibri"/>
        <family val="2"/>
        <scheme val="minor"/>
      </rPr>
      <t xml:space="preserve">
https://bibliotecasmedellin-my.sharepoint.com/:f:/g/personal/gestion_documental_bpp_gov_co/ElcjxSkqkxZKghobZhENGRYBBBJYiUXBfISidct5T_EYdA?e=BH9dOE</t>
    </r>
  </si>
  <si>
    <t>1. Seguimiento Cronograma de la GP/ 3T 2020.
2. Anexa el soporte de los envio de la informacion a los diferentes usuarios internos y externos / 3T 2020</t>
  </si>
  <si>
    <t xml:space="preserve">En el 3T 2020, los recursos para la continiudad de los prestadores de servicios en los proyectos del Sistema de Bibliotecas y Eventos del Libro no llegaron en la fecha planeada.  Accion que retrazó el proceso de cierre y como consecuencia, genero ruta critica en las actividades planeadas al inicio de cada mes.
Dentro del proceso de mejora, se debe organizar una politica clara para adicion de recursos en Contratos Interadministrativos, con el fin de minimizar los riesgos que corre la entidad. </t>
  </si>
  <si>
    <t>TOTAL RIESGOS DE GESTIÓN:   24</t>
  </si>
  <si>
    <t>1. Seguimiento al Planeador Mensual  diligenciado  en el plan de contingencia  covid-19 y programador de cátedras.
Registro estadístico. (Seguimiento indicadores.
3. Análisis de Encuestas en registro estadístico</t>
  </si>
  <si>
    <t>Control 1
PAC ingresos
Control 2 
PAC gastos
Control 3
Análisis comparativo del PAC</t>
  </si>
  <si>
    <t>Control 1
Informe de Cartera (Cartera Julio-septiembre).
Control 2 
Informes de ingresos (julio-agosto-septiembre)
Análisis comparativo facturas  Vs Ingresos.</t>
  </si>
  <si>
    <r>
      <rPr>
        <b/>
        <sz val="9"/>
        <color rgb="FFC00000"/>
        <rFont val="Arial"/>
        <family val="2"/>
      </rPr>
      <t>Riesgo</t>
    </r>
    <r>
      <rPr>
        <b/>
        <sz val="9"/>
        <color rgb="FF002060"/>
        <rFont val="Arial"/>
        <family val="2"/>
      </rPr>
      <t>:</t>
    </r>
    <r>
      <rPr>
        <b/>
        <sz val="11"/>
        <color rgb="FF002060"/>
        <rFont val="Arial"/>
        <family val="2"/>
      </rPr>
      <t xml:space="preserve"> Inoportuna devolución de los materiales bibliográficos y documentales en los tiempos establecidos de acuerdo con los reglamentos institucionales.</t>
    </r>
    <r>
      <rPr>
        <b/>
        <sz val="9"/>
        <color theme="3"/>
        <rFont val="Arial"/>
        <family val="2"/>
      </rPr>
      <t xml:space="preserve">
</t>
    </r>
    <r>
      <rPr>
        <b/>
        <sz val="9"/>
        <color rgb="FFC00000"/>
        <rFont val="Arial"/>
        <family val="2"/>
      </rPr>
      <t xml:space="preserve">Descripción: </t>
    </r>
    <r>
      <rPr>
        <b/>
        <sz val="9"/>
        <color theme="3"/>
        <rFont val="Arial"/>
        <family val="2"/>
      </rPr>
      <t>El lider del proceso en corresponsabilidad con  los técnicos y auxiliares de área,</t>
    </r>
    <r>
      <rPr>
        <b/>
        <sz val="9"/>
        <color rgb="FFFF0000"/>
        <rFont val="Arial"/>
        <family val="2"/>
      </rPr>
      <t xml:space="preserve"> verifican </t>
    </r>
    <r>
      <rPr>
        <b/>
        <sz val="9"/>
        <color rgb="FF00B0F0"/>
        <rFont val="Arial"/>
        <family val="2"/>
      </rPr>
      <t>mensualmente</t>
    </r>
    <r>
      <rPr>
        <sz val="9"/>
        <color theme="1"/>
        <rFont val="Arial"/>
        <family val="2"/>
      </rPr>
      <t xml:space="preserve">  los reportes de usuarios morosos registrados en la base de datos janium,</t>
    </r>
    <r>
      <rPr>
        <b/>
        <sz val="9"/>
        <color rgb="FFFF0000"/>
        <rFont val="Arial"/>
        <family val="2"/>
      </rPr>
      <t xml:space="preserve">  </t>
    </r>
    <r>
      <rPr>
        <sz val="9"/>
        <rFont val="Arial"/>
        <family val="2"/>
      </rPr>
      <t xml:space="preserve">y procede a </t>
    </r>
    <r>
      <rPr>
        <b/>
        <sz val="9"/>
        <color rgb="FF00CC00"/>
        <rFont val="Arial"/>
        <family val="2"/>
      </rPr>
      <t xml:space="preserve">establecer las comunicaciones necesarias con los usuarios </t>
    </r>
    <r>
      <rPr>
        <sz val="9"/>
        <color theme="1"/>
        <rFont val="Arial"/>
        <family val="2"/>
      </rPr>
      <t>por medio de  (teléfono, correo, uso de las referencias personales, cartas),</t>
    </r>
    <r>
      <rPr>
        <b/>
        <sz val="9"/>
        <color rgb="FF002060"/>
        <rFont val="Arial"/>
        <family val="2"/>
      </rPr>
      <t xml:space="preserve"> para  motivar la entrega de los materiales a la sede central y filiales.
</t>
    </r>
    <r>
      <rPr>
        <b/>
        <sz val="9"/>
        <color rgb="FFC00000"/>
        <rFont val="Arial"/>
        <family val="2"/>
      </rPr>
      <t xml:space="preserve">Posibles Desviaciones: </t>
    </r>
    <r>
      <rPr>
        <b/>
        <sz val="9"/>
        <color theme="1"/>
        <rFont val="Arial"/>
        <family val="2"/>
      </rPr>
      <t>En caso de no recibir oportunamente el material prestado, inicialmente se hace una llamada telefónica al usuario moroso, y de no atender el llamado, se procede con una notificación electrónica.</t>
    </r>
    <r>
      <rPr>
        <sz val="9"/>
        <color theme="1"/>
        <rFont val="Arial"/>
        <family val="2"/>
      </rPr>
      <t xml:space="preserve">
</t>
    </r>
    <r>
      <rPr>
        <b/>
        <sz val="9"/>
        <color rgb="FFC00000"/>
        <rFont val="Arial"/>
        <family val="2"/>
      </rPr>
      <t>Evidencias:</t>
    </r>
    <r>
      <rPr>
        <b/>
        <sz val="9"/>
        <color theme="1"/>
        <rFont val="Arial"/>
        <family val="2"/>
      </rPr>
      <t xml:space="preserve"> Reporte usuarios morosos, registro de llamadas, registro de correos electrónicos, comunicaciones, radicaciones, estadísticas de materiales recuperados.
</t>
    </r>
    <r>
      <rPr>
        <b/>
        <sz val="9"/>
        <color rgb="FFC00000"/>
        <rFont val="Arial"/>
        <family val="2"/>
      </rPr>
      <t>Controles: (2)</t>
    </r>
    <r>
      <rPr>
        <b/>
        <sz val="9"/>
        <color theme="1"/>
        <rFont val="Arial"/>
        <family val="2"/>
      </rPr>
      <t xml:space="preserve">
1.Verificación Listado de Préstamos Vs Usuarios morosos.
2. Comunicación verbal o electrónica Vs Estadístisca de materiales recuperados.</t>
    </r>
    <r>
      <rPr>
        <sz val="9"/>
        <color theme="1"/>
        <rFont val="Arial"/>
        <family val="2"/>
      </rPr>
      <t xml:space="preserve">
</t>
    </r>
  </si>
  <si>
    <r>
      <t xml:space="preserve">                                    
  SEGUIMIENTO CUARTO TRIMESTRE 
    </t>
    </r>
    <r>
      <rPr>
        <b/>
        <i/>
        <sz val="12"/>
        <color theme="0"/>
        <rFont val="Arial"/>
        <family val="2"/>
      </rPr>
      <t xml:space="preserve">Código:  F-GE-04
   Versión 1
</t>
    </r>
    <r>
      <rPr>
        <b/>
        <i/>
        <sz val="22"/>
        <color theme="0"/>
        <rFont val="Arial"/>
        <family val="2"/>
      </rPr>
      <t xml:space="preserve">
                                                                                                                                                                                              </t>
    </r>
  </si>
  <si>
    <t>No  de CONTROLES
Programados Trimestre 4</t>
  </si>
  <si>
    <r>
      <t xml:space="preserve">   SEGUIMIENTO CUARTO TRIMESTRE
</t>
    </r>
    <r>
      <rPr>
        <b/>
        <i/>
        <sz val="12"/>
        <color theme="0"/>
        <rFont val="Arial"/>
        <family val="2"/>
      </rPr>
      <t xml:space="preserve">       Código: F-GE-04
 Versión: 1</t>
    </r>
    <r>
      <rPr>
        <b/>
        <i/>
        <sz val="22"/>
        <color theme="0"/>
        <rFont val="Arial"/>
        <family val="2"/>
      </rPr>
      <t xml:space="preserve">   
                                                                                                                                                                                               </t>
    </r>
  </si>
  <si>
    <t>No  de CONTROLES
Programados TRIMESTRE 4</t>
  </si>
  <si>
    <r>
      <rPr>
        <b/>
        <i/>
        <sz val="20"/>
        <color theme="0"/>
        <rFont val="Arial"/>
        <family val="2"/>
      </rPr>
      <t xml:space="preserve">SEGUIMIENTO CUARTO TRIMESTRE
</t>
    </r>
    <r>
      <rPr>
        <b/>
        <i/>
        <sz val="12"/>
        <color theme="0"/>
        <rFont val="Arial"/>
        <family val="2"/>
      </rPr>
      <t xml:space="preserve">              Código: F.GE-04
              Versión: 1</t>
    </r>
  </si>
  <si>
    <r>
      <t xml:space="preserve">
SEGUIMIENTO CUARTO TRIMESTRE
</t>
    </r>
    <r>
      <rPr>
        <b/>
        <i/>
        <sz val="12"/>
        <color theme="0"/>
        <rFont val="Arial"/>
        <family val="2"/>
      </rPr>
      <t xml:space="preserve">                                                                                                                                                       Código: F-GE-04       Versión: 1                                                                                                                                                                                                                                                                                                             
        </t>
    </r>
  </si>
  <si>
    <r>
      <t xml:space="preserve">SEGUIMIENTO CUARTO  TRIMESTRE  </t>
    </r>
    <r>
      <rPr>
        <b/>
        <i/>
        <sz val="12"/>
        <color theme="0"/>
        <rFont val="Arial"/>
        <family val="2"/>
      </rPr>
      <t>Código: F-GE-04  Versión 1</t>
    </r>
  </si>
  <si>
    <r>
      <t xml:space="preserve">SEGUIMIENTO CUARTO  TRIMESTRE  </t>
    </r>
    <r>
      <rPr>
        <b/>
        <i/>
        <sz val="12"/>
        <color theme="0"/>
        <rFont val="Arial"/>
        <family val="2"/>
      </rPr>
      <t>Código: F-GE-04  Versión: 1</t>
    </r>
  </si>
  <si>
    <r>
      <t xml:space="preserve">SEGUIMIENTO CUARTO TRIMESTRE </t>
    </r>
    <r>
      <rPr>
        <b/>
        <i/>
        <sz val="12"/>
        <color theme="0"/>
        <rFont val="Arial"/>
        <family val="2"/>
      </rPr>
      <t>Código: F-GE-04 Versión: 1</t>
    </r>
  </si>
  <si>
    <t>SEGUIMIENTO CUARTO TRIMESTRE
riesgo SG-SST Covid-19
Código: F-GE-04 Versión: 1</t>
  </si>
  <si>
    <t>SEGUIMIENTO CUARTO  TRIMESTRE
 Código: F-GE-04  Versión: 1</t>
  </si>
  <si>
    <t>No  de CONTROLES
 TRIMESTRE 4</t>
  </si>
  <si>
    <r>
      <t xml:space="preserve">SEGUIMIENTO CUARTO  TRIMESTRE </t>
    </r>
    <r>
      <rPr>
        <b/>
        <i/>
        <sz val="12"/>
        <color theme="0"/>
        <rFont val="Arial"/>
        <family val="2"/>
      </rPr>
      <t>Código: F-GE-04 Versión: 1</t>
    </r>
  </si>
  <si>
    <t>No.  de CONTROLES
Programados TRIMESTRE 4</t>
  </si>
  <si>
    <r>
      <rPr>
        <b/>
        <sz val="12"/>
        <color rgb="FF002060"/>
        <rFont val="Arial"/>
        <family val="2"/>
      </rPr>
      <t xml:space="preserve">
GESTIÓN DOCUMENTAL: "Perdida de documentos"</t>
    </r>
    <r>
      <rPr>
        <sz val="9"/>
        <color rgb="FF002060"/>
        <rFont val="Arial"/>
        <family val="2"/>
      </rPr>
      <t xml:space="preserve">
</t>
    </r>
    <r>
      <rPr>
        <b/>
        <sz val="9"/>
        <color rgb="FFC00000"/>
        <rFont val="Arial"/>
        <family val="2"/>
      </rPr>
      <t xml:space="preserve">Descripción: </t>
    </r>
    <r>
      <rPr>
        <sz val="9"/>
        <rFont val="Arial"/>
        <family val="2"/>
      </rPr>
      <t>De manera</t>
    </r>
    <r>
      <rPr>
        <b/>
        <sz val="9"/>
        <color rgb="FF002060"/>
        <rFont val="Arial"/>
        <family val="2"/>
      </rPr>
      <t xml:space="preserve"> permanente</t>
    </r>
    <r>
      <rPr>
        <sz val="9"/>
        <color rgb="FF002060"/>
        <rFont val="Arial"/>
        <family val="2"/>
      </rPr>
      <t xml:space="preserve"> </t>
    </r>
    <r>
      <rPr>
        <b/>
        <sz val="9"/>
        <color rgb="FF002060"/>
        <rFont val="Arial"/>
        <family val="2"/>
      </rPr>
      <t>el Técnico Administrativo de Gestión Documental con el apoyo del Técnico y Administrativo a la Unidad de Correspondencia</t>
    </r>
    <r>
      <rPr>
        <b/>
        <sz val="9"/>
        <color rgb="FFFF0000"/>
        <rFont val="Arial"/>
        <family val="2"/>
      </rPr>
      <t xml:space="preserve"> </t>
    </r>
    <r>
      <rPr>
        <b/>
        <sz val="9"/>
        <color theme="9" tint="-0.249977111117893"/>
        <rFont val="Arial"/>
        <family val="2"/>
      </rPr>
      <t xml:space="preserve"> Verifican</t>
    </r>
    <r>
      <rPr>
        <sz val="9"/>
        <rFont val="Arial"/>
        <family val="2"/>
      </rPr>
      <t xml:space="preserve">  el archivo con  base de datos, en el cual se  registran las comunicaciones  oficiales  que ingresan, salen o se generan internamente en la entidad,  que son tramitadas a traves de  la Unidad de Correspondencia </t>
    </r>
    <r>
      <rPr>
        <b/>
        <sz val="9"/>
        <color theme="9" tint="-0.249977111117893"/>
        <rFont val="Arial"/>
        <family val="2"/>
      </rPr>
      <t xml:space="preserve"> </t>
    </r>
    <r>
      <rPr>
        <b/>
        <sz val="9"/>
        <color rgb="FF005A9E"/>
        <rFont val="Arial"/>
        <family val="2"/>
      </rPr>
      <t>y comparan</t>
    </r>
    <r>
      <rPr>
        <sz val="9"/>
        <rFont val="Arial"/>
        <family val="2"/>
      </rPr>
      <t xml:space="preserve"> la información</t>
    </r>
    <r>
      <rPr>
        <b/>
        <sz val="9"/>
        <color rgb="FF005A9E"/>
        <rFont val="Arial"/>
        <family val="2"/>
      </rPr>
      <t xml:space="preserve"> frente al cronograma de las transferencias</t>
    </r>
    <r>
      <rPr>
        <sz val="9"/>
        <color rgb="FF005A9E"/>
        <rFont val="Arial"/>
        <family val="2"/>
      </rPr>
      <t xml:space="preserve"> </t>
    </r>
    <r>
      <rPr>
        <sz val="9"/>
        <rFont val="Arial"/>
        <family val="2"/>
      </rPr>
      <t xml:space="preserve">documentales  que contiene la documentación de los archivos de gestión de cada una de las unidades administrativas productoras de documentos y que debe conservarse en el archivo central e histórico de la entidad.
</t>
    </r>
    <r>
      <rPr>
        <b/>
        <sz val="9"/>
        <color rgb="FFC00000"/>
        <rFont val="Arial"/>
        <family val="2"/>
      </rPr>
      <t xml:space="preserve">
Posibles Desviaciones: </t>
    </r>
    <r>
      <rPr>
        <sz val="9"/>
        <color theme="1"/>
        <rFont val="Arial"/>
        <family val="2"/>
      </rPr>
      <t>En caso de encontrar información faltante, requiere al líder del proceso a través de correo, el suministro de la información para evitar pérdida de documentos.</t>
    </r>
    <r>
      <rPr>
        <sz val="9"/>
        <rFont val="Arial"/>
        <family val="2"/>
      </rPr>
      <t xml:space="preserve">
</t>
    </r>
    <r>
      <rPr>
        <b/>
        <sz val="9"/>
        <color rgb="FFC00000"/>
        <rFont val="Arial"/>
        <family val="2"/>
      </rPr>
      <t xml:space="preserve">
EVIDENCIAS</t>
    </r>
    <r>
      <rPr>
        <sz val="9"/>
        <color rgb="FFC00000"/>
        <rFont val="Arial"/>
        <family val="2"/>
      </rPr>
      <t>:</t>
    </r>
    <r>
      <rPr>
        <b/>
        <sz val="9"/>
        <color rgb="FF0070C0"/>
        <rFont val="Arial"/>
        <family val="2"/>
      </rPr>
      <t xml:space="preserve"> </t>
    </r>
    <r>
      <rPr>
        <sz val="9"/>
        <color theme="1"/>
        <rFont val="Arial"/>
        <family val="2"/>
      </rPr>
      <t xml:space="preserve">Base de datos de ingreso y salida de documentos, Vs transferencia documental intervenidas en el periodo a evaluar (Trimestral).
</t>
    </r>
    <r>
      <rPr>
        <b/>
        <sz val="9"/>
        <color rgb="FFC00000"/>
        <rFont val="Arial"/>
        <family val="2"/>
      </rPr>
      <t xml:space="preserve">
Controles: (2)
</t>
    </r>
    <r>
      <rPr>
        <b/>
        <sz val="9"/>
        <color theme="1"/>
        <rFont val="Arial"/>
        <family val="2"/>
      </rPr>
      <t>1.Revisar de manera permanente el archivo con base de datos donde se registran las comunicaciones oficiales. (Entrega evidencias trimestral)
2.Verificar las transferencias documentales donde reposan los archivos de gestión de cada una de las unidades administrativas.</t>
    </r>
  </si>
  <si>
    <r>
      <rPr>
        <b/>
        <sz val="14"/>
        <color rgb="FF002060"/>
        <rFont val="Arial"/>
        <family val="2"/>
      </rPr>
      <t>GESTIÓN DOCUMENTAL:"Ingreso y salida de documentos sin radicar".</t>
    </r>
    <r>
      <rPr>
        <b/>
        <sz val="9"/>
        <color rgb="FFC00000"/>
        <rFont val="Arial"/>
        <family val="2"/>
      </rPr>
      <t xml:space="preserve">
Descripción: </t>
    </r>
    <r>
      <rPr>
        <b/>
        <sz val="9"/>
        <color rgb="FFFF3300"/>
        <rFont val="Arial"/>
        <family val="2"/>
      </rPr>
      <t>Timestralmente</t>
    </r>
    <r>
      <rPr>
        <sz val="9"/>
        <color theme="1"/>
        <rFont val="Arial"/>
        <family val="2"/>
      </rPr>
      <t xml:space="preserve"> el </t>
    </r>
    <r>
      <rPr>
        <b/>
        <sz val="9"/>
        <color rgb="FF002060"/>
        <rFont val="Arial"/>
        <family val="2"/>
      </rPr>
      <t>Técnico Administrativo de Gestión Documental y el  Comité Institucional de  Gestión y Desempeño</t>
    </r>
    <r>
      <rPr>
        <b/>
        <sz val="9"/>
        <color rgb="FF00B050"/>
        <rFont val="Arial"/>
        <family val="2"/>
      </rPr>
      <t xml:space="preserve"> Verifican </t>
    </r>
    <r>
      <rPr>
        <sz val="9"/>
        <color theme="1"/>
        <rFont val="Arial"/>
        <family val="2"/>
      </rPr>
      <t xml:space="preserve"> la consolidación del registro y seguimiento a las comunicaciones oficiales, con el propósito de que toda la información que ingresa y sale de la Biblioteca, sea gestionada centralizadamente  a  través de la Unidad de Correspondencia  y</t>
    </r>
    <r>
      <rPr>
        <sz val="9"/>
        <color rgb="FFFF3300"/>
        <rFont val="Arial"/>
        <family val="2"/>
      </rPr>
      <t xml:space="preserve"> </t>
    </r>
    <r>
      <rPr>
        <b/>
        <sz val="9"/>
        <color rgb="FFFF3300"/>
        <rFont val="Arial"/>
        <family val="2"/>
      </rPr>
      <t>validan</t>
    </r>
    <r>
      <rPr>
        <b/>
        <sz val="9"/>
        <color theme="9" tint="-0.499984740745262"/>
        <rFont val="Arial"/>
        <family val="2"/>
      </rPr>
      <t xml:space="preserve"> </t>
    </r>
    <r>
      <rPr>
        <b/>
        <sz val="9"/>
        <color rgb="FF005A9E"/>
        <rFont val="Arial"/>
        <family val="2"/>
      </rPr>
      <t xml:space="preserve">el cumplimiento con la  politica de operación de procesos.
</t>
    </r>
    <r>
      <rPr>
        <b/>
        <sz val="9"/>
        <color rgb="FFC00000"/>
        <rFont val="Arial"/>
        <family val="2"/>
      </rPr>
      <t>Posible Desviación:</t>
    </r>
    <r>
      <rPr>
        <sz val="9"/>
        <color theme="1"/>
        <rFont val="Arial"/>
        <family val="2"/>
      </rPr>
      <t xml:space="preserve"> En caso de presentar inconsistencias en la consolidación de las comunicaciones oficiales, se revisa donde se presentó el error y se toma la acción de mejora necesaria.</t>
    </r>
    <r>
      <rPr>
        <b/>
        <sz val="9"/>
        <color rgb="FF002060"/>
        <rFont val="Arial"/>
        <family val="2"/>
      </rPr>
      <t xml:space="preserve">
</t>
    </r>
    <r>
      <rPr>
        <b/>
        <sz val="9"/>
        <color rgb="FFC00000"/>
        <rFont val="Arial"/>
        <family val="2"/>
      </rPr>
      <t xml:space="preserve">
EVIDENCIAS: </t>
    </r>
    <r>
      <rPr>
        <sz val="9"/>
        <color theme="1"/>
        <rFont val="Arial"/>
        <family val="2"/>
      </rPr>
      <t>Registro trimestral de comunicaciones oficiales Vs política de operación</t>
    </r>
    <r>
      <rPr>
        <b/>
        <sz val="9"/>
        <color rgb="FFC00000"/>
        <rFont val="Arial"/>
        <family val="2"/>
      </rPr>
      <t>.</t>
    </r>
    <r>
      <rPr>
        <sz val="9"/>
        <color theme="1"/>
        <rFont val="Arial"/>
        <family val="2"/>
      </rPr>
      <t xml:space="preserve">
</t>
    </r>
    <r>
      <rPr>
        <b/>
        <sz val="9"/>
        <color rgb="FFC00000"/>
        <rFont val="Arial"/>
        <family val="2"/>
      </rPr>
      <t xml:space="preserve">
Controles: (1)
</t>
    </r>
    <r>
      <rPr>
        <b/>
        <sz val="9"/>
        <color theme="1"/>
        <rFont val="Arial"/>
        <family val="2"/>
      </rPr>
      <t>Verificar que la consolidación del registro a las comunicaciones oficiales, estén debidamente radicadas y  aplique las Políticas de operación sobre "Política cero papel", "Reglamento interno de archivo", Polítia de Gestión Documental.</t>
    </r>
    <r>
      <rPr>
        <b/>
        <sz val="9"/>
        <color rgb="FFC00000"/>
        <rFont val="Arial"/>
        <family val="2"/>
      </rPr>
      <t xml:space="preserve">
</t>
    </r>
  </si>
  <si>
    <r>
      <rPr>
        <b/>
        <sz val="12"/>
        <color rgb="FF002060"/>
        <rFont val="Arial"/>
        <family val="2"/>
      </rPr>
      <t>GESTIÓN DOCUMENTAL: "Posibilidad de recibir o solicitar cualquier dádiva o beneficio a nombre propio o de terceros con el fin de alterar el trámite de recepción y registro de la información ".</t>
    </r>
    <r>
      <rPr>
        <b/>
        <sz val="9"/>
        <color rgb="FFC00000"/>
        <rFont val="Arial"/>
        <family val="2"/>
      </rPr>
      <t xml:space="preserve">
Descripción:</t>
    </r>
    <r>
      <rPr>
        <sz val="9"/>
        <rFont val="Arial"/>
        <family val="2"/>
      </rPr>
      <t xml:space="preserve"> </t>
    </r>
    <r>
      <rPr>
        <b/>
        <sz val="9"/>
        <color rgb="FF002060"/>
        <rFont val="Arial"/>
        <family val="2"/>
      </rPr>
      <t>el Técnico Administrativo de Gestión Documental</t>
    </r>
    <r>
      <rPr>
        <sz val="9"/>
        <rFont val="Arial"/>
        <family val="2"/>
      </rPr>
      <t xml:space="preserve">, </t>
    </r>
    <r>
      <rPr>
        <b/>
        <sz val="9"/>
        <color rgb="FFFF3300"/>
        <rFont val="Arial"/>
        <family val="2"/>
      </rPr>
      <t>Verifica</t>
    </r>
    <r>
      <rPr>
        <sz val="9"/>
        <rFont val="Arial"/>
        <family val="2"/>
      </rPr>
      <t xml:space="preserve"> que los funcionarios a cargo, realicen aplicación estricta de la norma que rige el código único disciplinario y el código penal  y den cumplimiento a lo establecido en el código de ética archivístico.
</t>
    </r>
    <r>
      <rPr>
        <b/>
        <sz val="9"/>
        <color rgb="FFC00000"/>
        <rFont val="Arial"/>
        <family val="2"/>
      </rPr>
      <t xml:space="preserve">
Controles: (2)
</t>
    </r>
    <r>
      <rPr>
        <b/>
        <sz val="9"/>
        <color theme="1"/>
        <rFont val="Arial"/>
        <family val="2"/>
      </rPr>
      <t>1. Validar el cumplimiento del código de ética archivística de funcionarios y contratistas a cargo.
2. Verificar el cumplimiento normativo del código único disciplinario.</t>
    </r>
  </si>
  <si>
    <r>
      <rPr>
        <b/>
        <sz val="9"/>
        <color rgb="FF002060"/>
        <rFont val="Arial"/>
        <family val="2"/>
      </rPr>
      <t xml:space="preserve">
</t>
    </r>
    <r>
      <rPr>
        <b/>
        <sz val="12"/>
        <color rgb="FF002060"/>
        <rFont val="Arial"/>
        <family val="2"/>
      </rPr>
      <t>RECURSOSO FÍSICOS: "Inoportunidad en la adquisición de los bienes y servicios requeridos por la entidad".</t>
    </r>
    <r>
      <rPr>
        <b/>
        <sz val="9"/>
        <color rgb="FFC00000"/>
        <rFont val="Arial"/>
        <family val="2"/>
      </rPr>
      <t xml:space="preserve">
Descripción:</t>
    </r>
    <r>
      <rPr>
        <sz val="9"/>
        <color theme="1"/>
        <rFont val="Arial"/>
        <family val="2"/>
      </rPr>
      <t xml:space="preserve">Los funcionarios de la entidad descargan  </t>
    </r>
    <r>
      <rPr>
        <b/>
        <sz val="9"/>
        <color rgb="FFFF0000"/>
        <rFont val="Arial"/>
        <family val="2"/>
      </rPr>
      <t>anualmente o cuando  requiera</t>
    </r>
    <r>
      <rPr>
        <sz val="9"/>
        <color theme="1"/>
        <rFont val="Arial"/>
        <family val="2"/>
      </rPr>
      <t xml:space="preserve"> del sitio web el formato del proceso   para la solicitud de bienes y servicios,  con el propósito de  establecer las necesidades  y entrega al jefe inmediato para su aprobación de acuerdo al  presupuesto aprobado. 
</t>
    </r>
    <r>
      <rPr>
        <b/>
        <sz val="9"/>
        <color rgb="FF002060"/>
        <rFont val="Arial"/>
        <family val="2"/>
      </rPr>
      <t>El auxiliar administrativo de gestión de recursos físicos</t>
    </r>
    <r>
      <rPr>
        <sz val="9"/>
        <color rgb="FFC00000"/>
        <rFont val="Arial"/>
        <family val="2"/>
      </rPr>
      <t>,</t>
    </r>
    <r>
      <rPr>
        <b/>
        <sz val="9"/>
        <color rgb="FFC00000"/>
        <rFont val="Arial"/>
        <family val="2"/>
      </rPr>
      <t xml:space="preserve"> </t>
    </r>
    <r>
      <rPr>
        <sz val="9"/>
        <rFont val="Arial"/>
        <family val="2"/>
      </rPr>
      <t>asiste</t>
    </r>
    <r>
      <rPr>
        <b/>
        <sz val="9"/>
        <color rgb="FF00B050"/>
        <rFont val="Arial"/>
        <family val="2"/>
      </rPr>
      <t xml:space="preserve"> mensualmente  al comité de seguimiento a la contratación</t>
    </r>
    <r>
      <rPr>
        <sz val="9"/>
        <color theme="1"/>
        <rFont val="Arial"/>
        <family val="2"/>
      </rPr>
      <t xml:space="preserve"> </t>
    </r>
    <r>
      <rPr>
        <b/>
        <sz val="9"/>
        <color theme="9" tint="-0.249977111117893"/>
        <rFont val="Arial"/>
        <family val="2"/>
      </rPr>
      <t xml:space="preserve"> y verifica  las necesidades  de bienes y servicios con relación al plan de adquisiciones,</t>
    </r>
    <r>
      <rPr>
        <sz val="9"/>
        <color theme="1"/>
        <rFont val="Arial"/>
        <family val="2"/>
      </rPr>
      <t xml:space="preserve"> con el proposito de entregar oportunamente lo requerido.
Una vez aprobada las necesidades, se  r</t>
    </r>
    <r>
      <rPr>
        <b/>
        <sz val="9"/>
        <color rgb="FFFF0000"/>
        <rFont val="Arial"/>
        <family val="2"/>
      </rPr>
      <t xml:space="preserve">ealiza  la entrega  a las dependencias y periódicamente se hace un registro detallado, </t>
    </r>
    <r>
      <rPr>
        <sz val="9"/>
        <color theme="1"/>
        <rFont val="Arial"/>
        <family val="2"/>
      </rPr>
      <t xml:space="preserve"> con el propósito de tener  la informacion al dia para el funcionamiento de inventarios y su actualización en tiempo real.
</t>
    </r>
    <r>
      <rPr>
        <b/>
        <sz val="9"/>
        <color rgb="FFC00000"/>
        <rFont val="Arial"/>
        <family val="2"/>
      </rPr>
      <t>Posibles desviaciones</t>
    </r>
    <r>
      <rPr>
        <sz val="9"/>
        <rFont val="Arial"/>
        <family val="2"/>
      </rPr>
      <t>:En caso de no entregar oportunamente los bienes y servicios requeridos por las dependencias se hace el análisis por el incumplimiento de la entrega y se toma la acción respectiva.</t>
    </r>
    <r>
      <rPr>
        <b/>
        <sz val="9"/>
        <color rgb="FF00B050"/>
        <rFont val="Arial"/>
        <family val="2"/>
      </rPr>
      <t xml:space="preserve">
</t>
    </r>
    <r>
      <rPr>
        <b/>
        <sz val="9"/>
        <color rgb="FFC00000"/>
        <rFont val="Arial"/>
        <family val="2"/>
      </rPr>
      <t>Evidencias trimestral</t>
    </r>
    <r>
      <rPr>
        <b/>
        <sz val="9"/>
        <color rgb="FF002060"/>
        <rFont val="Arial"/>
        <family val="2"/>
      </rPr>
      <t xml:space="preserve">: </t>
    </r>
    <r>
      <rPr>
        <b/>
        <sz val="9"/>
        <rFont val="Arial"/>
        <family val="2"/>
      </rPr>
      <t>Plan anual de adquisiciones, formato adquisición bienes y servicios, acta de entrega u orden de salida, acta de comité de contratación del periodo correspondiente Vs bienes adquiridos.</t>
    </r>
    <r>
      <rPr>
        <sz val="9"/>
        <rFont val="Arial"/>
        <family val="2"/>
      </rPr>
      <t xml:space="preserve">
</t>
    </r>
    <r>
      <rPr>
        <b/>
        <sz val="9"/>
        <color rgb="FFC00000"/>
        <rFont val="Arial"/>
        <family val="2"/>
      </rPr>
      <t xml:space="preserve">Controles: (3)
</t>
    </r>
    <r>
      <rPr>
        <b/>
        <sz val="9"/>
        <color theme="1"/>
        <rFont val="Arial"/>
        <family val="2"/>
      </rPr>
      <t>1. Verificar que los funcionarios  diligencien oportunamente el formato para la solicitud de bienes y servicios.
2. Asistir alcomité de contratación, para verificar las necesidades de bienes y servicios  con relación al plan anual de adquisiciones.
3. Diligenciar las órdenes  de entrega de bienes y servicios adquiridos.
4. Apoyar el diligenciamiento del acta del comité de contratación</t>
    </r>
  </si>
  <si>
    <r>
      <rPr>
        <b/>
        <sz val="12"/>
        <color rgb="FF002060"/>
        <rFont val="Arial"/>
        <family val="2"/>
      </rPr>
      <t>RECURSOS FÍSICOS:"Inoportunidad en la actualización de  inventarios de los bienes devolutivos asignados a los  responsables de los procesos".</t>
    </r>
    <r>
      <rPr>
        <b/>
        <sz val="9"/>
        <color rgb="FFC00000"/>
        <rFont val="Arial"/>
        <family val="2"/>
      </rPr>
      <t xml:space="preserve">
Descripción</t>
    </r>
    <r>
      <rPr>
        <b/>
        <sz val="9"/>
        <color theme="4"/>
        <rFont val="Arial"/>
        <family val="2"/>
      </rPr>
      <t>:El auxiliar administrativo de recursos físicos</t>
    </r>
    <r>
      <rPr>
        <b/>
        <sz val="9"/>
        <color rgb="FFFF0000"/>
        <rFont val="Arial"/>
        <family val="2"/>
      </rPr>
      <t xml:space="preserve"> </t>
    </r>
    <r>
      <rPr>
        <b/>
        <sz val="9"/>
        <color rgb="FFFF3300"/>
        <rFont val="Arial"/>
        <family val="2"/>
      </rPr>
      <t>verifica</t>
    </r>
    <r>
      <rPr>
        <sz val="9"/>
        <color rgb="FFFF0000"/>
        <rFont val="Arial"/>
        <family val="2"/>
      </rPr>
      <t xml:space="preserve"> </t>
    </r>
    <r>
      <rPr>
        <b/>
        <sz val="9"/>
        <color rgb="FF00B050"/>
        <rFont val="Arial"/>
        <family val="2"/>
      </rPr>
      <t>trimestralmente</t>
    </r>
    <r>
      <rPr>
        <sz val="9"/>
        <rFont val="Arial"/>
        <family val="2"/>
      </rPr>
      <t xml:space="preserve">  las actas de inventario</t>
    </r>
    <r>
      <rPr>
        <b/>
        <sz val="9"/>
        <color rgb="FFFF0000"/>
        <rFont val="Arial"/>
        <family val="2"/>
      </rPr>
      <t xml:space="preserve"> </t>
    </r>
    <r>
      <rPr>
        <b/>
        <sz val="9"/>
        <color rgb="FFFF3300"/>
        <rFont val="Arial"/>
        <family val="2"/>
      </rPr>
      <t>contra el cumplimiento de las  politicas  de operación del manual de inventarios</t>
    </r>
    <r>
      <rPr>
        <b/>
        <sz val="9"/>
        <color rgb="FFFF0000"/>
        <rFont val="Arial"/>
        <family val="2"/>
      </rPr>
      <t>,</t>
    </r>
    <r>
      <rPr>
        <sz val="9"/>
        <color rgb="FFFF0000"/>
        <rFont val="Arial"/>
        <family val="2"/>
      </rPr>
      <t xml:space="preserve"> </t>
    </r>
    <r>
      <rPr>
        <b/>
        <sz val="9"/>
        <color rgb="FF00B050"/>
        <rFont val="Arial"/>
        <family val="2"/>
      </rPr>
      <t>de igual forma semestralmente,</t>
    </r>
    <r>
      <rPr>
        <sz val="9"/>
        <color rgb="FFFF0000"/>
        <rFont val="Arial"/>
        <family val="2"/>
      </rPr>
      <t xml:space="preserve"> </t>
    </r>
    <r>
      <rPr>
        <b/>
        <sz val="9"/>
        <color rgb="FF005A9E"/>
        <rFont val="Arial"/>
        <family val="2"/>
      </rPr>
      <t xml:space="preserve"> realiza la verificación y confrontación fisica de</t>
    </r>
    <r>
      <rPr>
        <sz val="9"/>
        <rFont val="Arial"/>
        <family val="2"/>
      </rPr>
      <t xml:space="preserve"> los bienes devolutivos con el responsable de la cartera, y se procede a levantar un acta que sera firmada a satisfaccion por ambas partes, con el compromiso de reportar alguna anomalia o traslado de los bienes devolutivos asignados a su responsabilidad.</t>
    </r>
    <r>
      <rPr>
        <sz val="9"/>
        <color rgb="FFFF0000"/>
        <rFont val="Arial"/>
        <family val="2"/>
      </rPr>
      <t xml:space="preserve">
</t>
    </r>
    <r>
      <rPr>
        <sz val="9"/>
        <color theme="1"/>
        <rFont val="Arial"/>
        <family val="2"/>
      </rPr>
      <t>Cada vez que se adquieran</t>
    </r>
    <r>
      <rPr>
        <b/>
        <sz val="9"/>
        <color rgb="FF00B050"/>
        <rFont val="Arial"/>
        <family val="2"/>
      </rPr>
      <t xml:space="preserve"> </t>
    </r>
    <r>
      <rPr>
        <sz val="9"/>
        <rFont val="Arial"/>
        <family val="2"/>
      </rPr>
      <t xml:space="preserve">bienes, </t>
    </r>
    <r>
      <rPr>
        <b/>
        <sz val="9"/>
        <color rgb="FF002060"/>
        <rFont val="Arial"/>
        <family val="2"/>
      </rPr>
      <t>el auxiliar administrativo de recursos físicos,</t>
    </r>
    <r>
      <rPr>
        <b/>
        <sz val="9"/>
        <color rgb="FFFF0000"/>
        <rFont val="Arial"/>
        <family val="2"/>
      </rPr>
      <t xml:space="preserve"> </t>
    </r>
    <r>
      <rPr>
        <b/>
        <sz val="9"/>
        <color rgb="FF00B0F0"/>
        <rFont val="Arial"/>
        <family val="2"/>
      </rPr>
      <t xml:space="preserve">realiza un acta de entrega </t>
    </r>
    <r>
      <rPr>
        <sz val="9"/>
        <rFont val="Arial"/>
        <family val="2"/>
      </rPr>
      <t>a la dependencia y  entrega el bien al responsable para las diferentes actividades o labores a desarrolar, que seran cargados a su cartera de inventario.</t>
    </r>
    <r>
      <rPr>
        <sz val="9"/>
        <color rgb="FFFF0000"/>
        <rFont val="Arial"/>
        <family val="2"/>
      </rPr>
      <t xml:space="preserve">
</t>
    </r>
    <r>
      <rPr>
        <b/>
        <sz val="9"/>
        <color rgb="FFC00000"/>
        <rFont val="Arial"/>
        <family val="2"/>
      </rPr>
      <t>Posibles Desviaciones:</t>
    </r>
    <r>
      <rPr>
        <b/>
        <sz val="9"/>
        <color theme="3"/>
        <rFont val="Arial"/>
        <family val="2"/>
      </rPr>
      <t>En caso de retirar un bien de la institución</t>
    </r>
    <r>
      <rPr>
        <sz val="9"/>
        <color rgb="FFFF0000"/>
        <rFont val="Arial"/>
        <family val="2"/>
      </rPr>
      <t xml:space="preserve">, </t>
    </r>
    <r>
      <rPr>
        <sz val="9"/>
        <rFont val="Arial"/>
        <family val="2"/>
      </rPr>
      <t xml:space="preserve"> para traslado, arreglo, reparacion, o donación,</t>
    </r>
    <r>
      <rPr>
        <sz val="9"/>
        <color rgb="FFFF0000"/>
        <rFont val="Arial"/>
        <family val="2"/>
      </rPr>
      <t xml:space="preserve">  </t>
    </r>
    <r>
      <rPr>
        <b/>
        <sz val="9"/>
        <color theme="9" tint="-0.249977111117893"/>
        <rFont val="Arial"/>
        <family val="2"/>
      </rPr>
      <t>se diligencia y detalla una orden de salida o el acta de movimiento de bienes.</t>
    </r>
    <r>
      <rPr>
        <sz val="9"/>
        <color rgb="FFFF0000"/>
        <rFont val="Arial"/>
        <family val="2"/>
      </rPr>
      <t xml:space="preserve">
</t>
    </r>
    <r>
      <rPr>
        <b/>
        <sz val="9"/>
        <color rgb="FF00CC00"/>
        <rFont val="Arial"/>
        <family val="2"/>
      </rPr>
      <t>Semestralmente</t>
    </r>
    <r>
      <rPr>
        <b/>
        <sz val="9"/>
        <color rgb="FF0070C0"/>
        <rFont val="Arial"/>
        <family val="2"/>
      </rPr>
      <t xml:space="preserve"> el auxiliar administrativo de recursos físicos</t>
    </r>
    <r>
      <rPr>
        <b/>
        <sz val="9"/>
        <color theme="1"/>
        <rFont val="Arial"/>
        <family val="2"/>
      </rPr>
      <t xml:space="preserve"> </t>
    </r>
    <r>
      <rPr>
        <sz val="9"/>
        <color theme="1"/>
        <rFont val="Arial"/>
        <family val="2"/>
      </rPr>
      <t>entrega a los responsables, el listado de cartera por inventario , para que cada responsable  haga verficacion de los bienes asignados a su cartera para mayor custodia y responsbailidad.</t>
    </r>
    <r>
      <rPr>
        <b/>
        <sz val="9"/>
        <color rgb="FFFF0000"/>
        <rFont val="Arial"/>
        <family val="2"/>
      </rPr>
      <t xml:space="preserve">
</t>
    </r>
    <r>
      <rPr>
        <b/>
        <sz val="9"/>
        <color rgb="FFC00000"/>
        <rFont val="Arial"/>
        <family val="2"/>
      </rPr>
      <t xml:space="preserve">
Evidencias:</t>
    </r>
    <r>
      <rPr>
        <b/>
        <sz val="9"/>
        <color rgb="FF002060"/>
        <rFont val="Arial"/>
        <family val="2"/>
      </rPr>
      <t xml:space="preserve">  </t>
    </r>
    <r>
      <rPr>
        <b/>
        <sz val="9"/>
        <color theme="1"/>
        <rFont val="Arial"/>
        <family val="2"/>
      </rPr>
      <t xml:space="preserve">Listado de cartera por inventario,  actas de inventarios, actas de entrega, ordenes de salida, Vales de traslado de bienes.
</t>
    </r>
    <r>
      <rPr>
        <b/>
        <sz val="9"/>
        <color rgb="FFC00000"/>
        <rFont val="Arial"/>
        <family val="2"/>
      </rPr>
      <t xml:space="preserve">
Controles:
</t>
    </r>
    <r>
      <rPr>
        <b/>
        <sz val="9"/>
        <color theme="1"/>
        <rFont val="Arial"/>
        <family val="2"/>
      </rPr>
      <t xml:space="preserve">1. Actas de  inventario Vs Aplicación  de políticas de operación del manual.
2. Inventario físico de bienes Vs Acta de verificación.
3. Entrega de bienes solicitados Vs  actualización cartera de inventario. </t>
    </r>
  </si>
  <si>
    <r>
      <rPr>
        <b/>
        <sz val="12"/>
        <color rgb="FF002060"/>
        <rFont val="Arial"/>
        <family val="2"/>
      </rPr>
      <t>TECNOLOGÍA:"Fallas en el funcionamiento de los equipos y accesorios periféricos".</t>
    </r>
    <r>
      <rPr>
        <b/>
        <sz val="9"/>
        <color rgb="FF002060"/>
        <rFont val="Arial"/>
        <family val="2"/>
      </rPr>
      <t xml:space="preserve">
</t>
    </r>
    <r>
      <rPr>
        <b/>
        <sz val="9"/>
        <color rgb="FFC00000"/>
        <rFont val="Arial"/>
        <family val="2"/>
      </rPr>
      <t xml:space="preserve">
Descipción:</t>
    </r>
    <r>
      <rPr>
        <b/>
        <sz val="9"/>
        <color theme="3"/>
        <rFont val="Arial"/>
        <family val="2"/>
      </rPr>
      <t>El líder del proceso,</t>
    </r>
    <r>
      <rPr>
        <sz val="9"/>
        <rFont val="Arial"/>
        <family val="2"/>
      </rPr>
      <t xml:space="preserve"> se encarga de establecer un cronograma, </t>
    </r>
    <r>
      <rPr>
        <b/>
        <sz val="9"/>
        <color rgb="FFFF0000"/>
        <rFont val="Arial"/>
        <family val="2"/>
      </rPr>
      <t>semestral</t>
    </r>
    <r>
      <rPr>
        <sz val="9"/>
        <rFont val="Arial"/>
        <family val="2"/>
      </rPr>
      <t>, para  programar el mantenimiento preventivo, a los equipos, periféricos, y accesorios, utilizados por los  fiuncionarios de la entidad,    con el propósito de minimizar las fallas de las herramientas tecnológicas y aumentar la productividad en el desempeño,</t>
    </r>
    <r>
      <rPr>
        <b/>
        <sz val="9"/>
        <color theme="9" tint="-0.499984740745262"/>
        <rFont val="Arial"/>
        <family val="2"/>
      </rPr>
      <t xml:space="preserve"> </t>
    </r>
    <r>
      <rPr>
        <b/>
        <sz val="9"/>
        <color rgb="FFFF3300"/>
        <rFont val="Arial"/>
        <family val="2"/>
      </rPr>
      <t xml:space="preserve"> asimismo el equipo de trabajo </t>
    </r>
    <r>
      <rPr>
        <sz val="9"/>
        <color rgb="FFFF3300"/>
        <rFont val="Arial"/>
        <family val="2"/>
      </rPr>
      <t xml:space="preserve"> realiza</t>
    </r>
    <r>
      <rPr>
        <b/>
        <sz val="9"/>
        <color rgb="FFFF3300"/>
        <rFont val="Arial"/>
        <family val="2"/>
      </rPr>
      <t xml:space="preserve"> mensualmente </t>
    </r>
    <r>
      <rPr>
        <sz val="9"/>
        <rFont val="Arial"/>
        <family val="2"/>
      </rPr>
      <t>la atención a los requerimientos por parte de la mesa de ayuda, en el momento que los funcionarios lo soliciten</t>
    </r>
    <r>
      <rPr>
        <sz val="9"/>
        <color rgb="FF002060"/>
        <rFont val="Arial"/>
        <family val="2"/>
      </rPr>
      <t xml:space="preserve"> </t>
    </r>
    <r>
      <rPr>
        <b/>
        <sz val="9"/>
        <color rgb="FF002060"/>
        <rFont val="Arial"/>
        <family val="2"/>
      </rPr>
      <t>y Verifica</t>
    </r>
    <r>
      <rPr>
        <b/>
        <sz val="9"/>
        <color rgb="FF0070C0"/>
        <rFont val="Arial"/>
        <family val="2"/>
      </rPr>
      <t xml:space="preserve"> </t>
    </r>
    <r>
      <rPr>
        <sz val="9"/>
        <color theme="1"/>
        <rFont val="Arial"/>
        <family val="2"/>
      </rPr>
      <t>el cumplimiento de la  politica para el funcionamiento de equipos y accesorios perifericos frente al mantenimiento preventivo y a los requerimientos de la mesa de ayuda.</t>
    </r>
    <r>
      <rPr>
        <sz val="9"/>
        <color rgb="FFFF0000"/>
        <rFont val="Arial"/>
        <family val="2"/>
      </rPr>
      <t xml:space="preserve">
</t>
    </r>
    <r>
      <rPr>
        <b/>
        <sz val="9"/>
        <color rgb="FFC00000"/>
        <rFont val="Arial"/>
        <family val="2"/>
      </rPr>
      <t>Posibles Desviaciones:</t>
    </r>
    <r>
      <rPr>
        <sz val="9"/>
        <color theme="1"/>
        <rFont val="Arial"/>
        <family val="2"/>
      </rPr>
      <t>Cuando no se puede realizar el mantenimiento se debe reprogramar la actividad y comunicar oportunamente, la desviación presentada.</t>
    </r>
    <r>
      <rPr>
        <b/>
        <sz val="9"/>
        <color rgb="FF00B050"/>
        <rFont val="Arial"/>
        <family val="2"/>
      </rPr>
      <t xml:space="preserve">
</t>
    </r>
    <r>
      <rPr>
        <b/>
        <sz val="9"/>
        <color rgb="FFC00000"/>
        <rFont val="Arial"/>
        <family val="2"/>
      </rPr>
      <t xml:space="preserve">
Evidencias: </t>
    </r>
    <r>
      <rPr>
        <sz val="9"/>
        <rFont val="Arial"/>
        <family val="2"/>
      </rPr>
      <t xml:space="preserve"> Cronograma de mantenimiento semestral, Informe de requerimientos mensual.
</t>
    </r>
    <r>
      <rPr>
        <b/>
        <sz val="9"/>
        <color rgb="FFC00000"/>
        <rFont val="Arial"/>
        <family val="2"/>
      </rPr>
      <t xml:space="preserve">
</t>
    </r>
    <r>
      <rPr>
        <b/>
        <sz val="9"/>
        <color rgb="FFFF0000"/>
        <rFont val="Arial"/>
        <family val="2"/>
      </rPr>
      <t>Controles: (2)</t>
    </r>
    <r>
      <rPr>
        <sz val="9"/>
        <color rgb="FFFF0000"/>
        <rFont val="Arial"/>
        <family val="2"/>
      </rPr>
      <t xml:space="preserve">
</t>
    </r>
    <r>
      <rPr>
        <b/>
        <sz val="9"/>
        <color theme="1"/>
        <rFont val="Arial"/>
        <family val="2"/>
      </rPr>
      <t>1. Verificar el cumplimiento de lmantenimiento preventivo Vs Cronograma mantimiento planeado.
2. Realizar el informe mensual de la gestión tecnológica.</t>
    </r>
  </si>
  <si>
    <r>
      <rPr>
        <b/>
        <sz val="12"/>
        <color rgb="FF002060"/>
        <rFont val="Arial"/>
        <family val="2"/>
      </rPr>
      <t xml:space="preserve">
TECNOLOGÍA: "Información digital".
</t>
    </r>
    <r>
      <rPr>
        <b/>
        <sz val="9"/>
        <color rgb="FFC00000"/>
        <rFont val="Arial"/>
        <family val="2"/>
      </rPr>
      <t xml:space="preserve">
Descripción: </t>
    </r>
    <r>
      <rPr>
        <b/>
        <sz val="9"/>
        <color rgb="FF0070C0"/>
        <rFont val="Arial"/>
        <family val="2"/>
      </rPr>
      <t xml:space="preserve">Cada semestre </t>
    </r>
    <r>
      <rPr>
        <sz val="9"/>
        <color theme="1"/>
        <rFont val="Arial"/>
        <family val="2"/>
      </rPr>
      <t xml:space="preserve">el </t>
    </r>
    <r>
      <rPr>
        <b/>
        <i/>
        <sz val="9"/>
        <color theme="3" tint="-0.249977111117893"/>
        <rFont val="Arial"/>
        <family val="2"/>
      </rPr>
      <t xml:space="preserve">equipo de trabajo </t>
    </r>
    <r>
      <rPr>
        <sz val="9"/>
        <color theme="1"/>
        <rFont val="Arial"/>
        <family val="2"/>
      </rPr>
      <t xml:space="preserve">de tecnología </t>
    </r>
    <r>
      <rPr>
        <b/>
        <i/>
        <sz val="9"/>
        <color rgb="FF0070C0"/>
        <rFont val="Arial"/>
        <family val="2"/>
      </rPr>
      <t xml:space="preserve">Verifica </t>
    </r>
    <r>
      <rPr>
        <sz val="9"/>
        <color theme="1"/>
        <rFont val="Arial"/>
        <family val="2"/>
      </rPr>
      <t>que la herramienta de BackUp se encuentre instalada en todos los equipos administrativos y se encuentre en funcionamiento.</t>
    </r>
    <r>
      <rPr>
        <b/>
        <sz val="9"/>
        <color rgb="FF002060"/>
        <rFont val="Arial"/>
        <family val="2"/>
      </rPr>
      <t xml:space="preserve"> En el plan de mantenimiento preventivo y correctivo </t>
    </r>
    <r>
      <rPr>
        <sz val="9"/>
        <color theme="1"/>
        <rFont val="Arial"/>
        <family val="2"/>
      </rPr>
      <t xml:space="preserve">que se realiza a los equipos de cómputo , se </t>
    </r>
    <r>
      <rPr>
        <b/>
        <sz val="9"/>
        <color rgb="FFC00000"/>
        <rFont val="Arial"/>
        <family val="2"/>
      </rPr>
      <t xml:space="preserve">revisa que la herramienta este instalada </t>
    </r>
    <r>
      <rPr>
        <sz val="9"/>
        <color theme="1"/>
        <rFont val="Arial"/>
        <family val="2"/>
      </rPr>
      <t>, ademas se atienden los requerimientos de revision de la herramienta , con el proposito de obtener  el optimo funcionamiento por parte de los usuarios,</t>
    </r>
    <r>
      <rPr>
        <sz val="9"/>
        <color rgb="FFFF3300"/>
        <rFont val="Arial"/>
        <family val="2"/>
      </rPr>
      <t xml:space="preserve"> </t>
    </r>
    <r>
      <rPr>
        <b/>
        <i/>
        <sz val="9"/>
        <color rgb="FFFF3300"/>
        <rFont val="Arial"/>
        <family val="2"/>
      </rPr>
      <t>y se convalida</t>
    </r>
    <r>
      <rPr>
        <b/>
        <sz val="9"/>
        <color rgb="FF00B050"/>
        <rFont val="Arial"/>
        <family val="2"/>
      </rPr>
      <t xml:space="preserve"> </t>
    </r>
    <r>
      <rPr>
        <sz val="9"/>
        <rFont val="Arial"/>
        <family val="2"/>
      </rPr>
      <t>q</t>
    </r>
    <r>
      <rPr>
        <sz val="9"/>
        <color theme="1"/>
        <rFont val="Arial"/>
        <family val="2"/>
      </rPr>
      <t xml:space="preserve">ue la instalación del  BackUp se encuentre  registrada en el inventario.
</t>
    </r>
    <r>
      <rPr>
        <b/>
        <sz val="9"/>
        <color rgb="FFC00000"/>
        <rFont val="Arial"/>
        <family val="2"/>
      </rPr>
      <t xml:space="preserve">Posibles Desviaciones </t>
    </r>
    <r>
      <rPr>
        <sz val="9"/>
        <color theme="1"/>
        <rFont val="Arial"/>
        <family val="2"/>
      </rPr>
      <t>Cuando se encuentre que la herramienta del BackUp no está instalada se realiza el reporte y se procede con la instalación.</t>
    </r>
    <r>
      <rPr>
        <b/>
        <sz val="9"/>
        <color rgb="FF002060"/>
        <rFont val="Arial"/>
        <family val="2"/>
      </rPr>
      <t xml:space="preserve">
</t>
    </r>
    <r>
      <rPr>
        <b/>
        <sz val="9"/>
        <color rgb="FFC00000"/>
        <rFont val="Arial"/>
        <family val="2"/>
      </rPr>
      <t xml:space="preserve">
EVIDENCIA:  </t>
    </r>
    <r>
      <rPr>
        <sz val="9"/>
        <color theme="1"/>
        <rFont val="Arial"/>
        <family val="2"/>
      </rPr>
      <t xml:space="preserve">Registro de la herramienta instalada en el equipo, Plan de mantenimiento preventivo.
</t>
    </r>
    <r>
      <rPr>
        <b/>
        <sz val="9"/>
        <color rgb="FFC00000"/>
        <rFont val="Arial"/>
        <family val="2"/>
      </rPr>
      <t xml:space="preserve">
Controles: (2)
</t>
    </r>
    <r>
      <rPr>
        <b/>
        <sz val="9"/>
        <color theme="1"/>
        <rFont val="Arial"/>
        <family val="2"/>
      </rPr>
      <t>1. Realizar informe de utilización de la herramienta del Backup OneDrive
2. Verificar el Plan de mantenimiento preventivo para corroborar que la herramienta esté instalada.</t>
    </r>
  </si>
  <si>
    <r>
      <rPr>
        <b/>
        <sz val="12"/>
        <color rgb="FF002060"/>
        <rFont val="Arial"/>
        <family val="2"/>
      </rPr>
      <t xml:space="preserve">
TECNOLOGÍA:"Vulnerabilidades a los sistemas de información de la entidad".
</t>
    </r>
    <r>
      <rPr>
        <b/>
        <sz val="9"/>
        <color rgb="FFC00000"/>
        <rFont val="Arial"/>
        <family val="2"/>
      </rPr>
      <t xml:space="preserve">
Descripción:</t>
    </r>
    <r>
      <rPr>
        <b/>
        <sz val="9"/>
        <color rgb="FF002060"/>
        <rFont val="Arial"/>
        <family val="2"/>
      </rPr>
      <t>Semestralmente</t>
    </r>
    <r>
      <rPr>
        <sz val="9"/>
        <color rgb="FF002060"/>
        <rFont val="Arial"/>
        <family val="2"/>
      </rPr>
      <t xml:space="preserve"> </t>
    </r>
    <r>
      <rPr>
        <b/>
        <sz val="9"/>
        <color rgb="FF0070C0"/>
        <rFont val="Arial"/>
        <family val="2"/>
      </rPr>
      <t>el equipo de trabajo de tecnología</t>
    </r>
    <r>
      <rPr>
        <b/>
        <sz val="9"/>
        <color rgb="FF00B050"/>
        <rFont val="Arial"/>
        <family val="2"/>
      </rPr>
      <t xml:space="preserve"> Verifica</t>
    </r>
    <r>
      <rPr>
        <sz val="9"/>
        <color theme="1"/>
        <rFont val="Arial"/>
        <family val="2"/>
      </rPr>
      <t xml:space="preserve"> desde el servidor con el que cuenta la Biblioteca Pública Piloto,  </t>
    </r>
    <r>
      <rPr>
        <b/>
        <sz val="9"/>
        <color rgb="FFFF3300"/>
        <rFont val="Arial"/>
        <family val="2"/>
      </rPr>
      <t xml:space="preserve">que se apliquen las politicas de tecnologias de la información establecidas desde la entidad </t>
    </r>
    <r>
      <rPr>
        <sz val="9"/>
        <color rgb="FFFF3300"/>
        <rFont val="Arial"/>
        <family val="2"/>
      </rPr>
      <t xml:space="preserve">, </t>
    </r>
    <r>
      <rPr>
        <sz val="9"/>
        <color theme="1"/>
        <rFont val="Arial"/>
        <family val="2"/>
      </rPr>
      <t>con el proposito de minimizar los riesgos de seguridad digital en la  infraestructura tecnologica por parte de los funcionarios. Para lograr este objetivo,  se realiza recomendaciones en los boletínes en la campaña desde adentro,  sobre el buen uso de las herramientas institucionales con el fin de prevenir posibles afectaciones que puedan causar el daño de los equipos institucionales. 
De igual manera</t>
    </r>
    <r>
      <rPr>
        <sz val="9"/>
        <color rgb="FF002060"/>
        <rFont val="Arial"/>
        <family val="2"/>
      </rPr>
      <t xml:space="preserve"> </t>
    </r>
    <r>
      <rPr>
        <b/>
        <sz val="9"/>
        <color rgb="FF002060"/>
        <rFont val="Arial"/>
        <family val="2"/>
      </rPr>
      <t>el area de mesa de ayuda</t>
    </r>
    <r>
      <rPr>
        <b/>
        <sz val="9"/>
        <color rgb="FFFF3300"/>
        <rFont val="Arial"/>
        <family val="2"/>
      </rPr>
      <t xml:space="preserve"> realiza monitoreo</t>
    </r>
    <r>
      <rPr>
        <sz val="9"/>
        <color rgb="FFFF3300"/>
        <rFont val="Arial"/>
        <family val="2"/>
      </rPr>
      <t xml:space="preserve"> </t>
    </r>
    <r>
      <rPr>
        <sz val="9"/>
        <color theme="1"/>
        <rFont val="Arial"/>
        <family val="2"/>
      </rPr>
      <t>del funcionamiento de los equipos , ademas  de estar pendiente de correos malisiosos que traten de vulnerar los sistema de informacion de la entidad ,</t>
    </r>
    <r>
      <rPr>
        <b/>
        <sz val="9"/>
        <color rgb="FFC00000"/>
        <rFont val="Arial"/>
        <family val="2"/>
      </rPr>
      <t xml:space="preserve"> y actualiza el antivirus , </t>
    </r>
    <r>
      <rPr>
        <sz val="9"/>
        <color theme="1"/>
        <rFont val="Arial"/>
        <family val="2"/>
      </rPr>
      <t xml:space="preserve">con el proposito de reducir los riesgos de vulnerabilidades en la infraestructura tecnologíca de la entidad
</t>
    </r>
    <r>
      <rPr>
        <b/>
        <sz val="9"/>
        <color rgb="FFC00000"/>
        <rFont val="Arial"/>
        <family val="2"/>
      </rPr>
      <t xml:space="preserve">
Evidencias:</t>
    </r>
    <r>
      <rPr>
        <sz val="9"/>
        <color theme="1"/>
        <rFont val="Arial"/>
        <family val="2"/>
      </rPr>
      <t xml:space="preserve"> politicas aplicadas en la infraestructura tecnologica Vs boletines y wallpaper de recomendaciónes de uso de las herramientas tecnologicas, reporte caso de vulnerabilibdad de equipos. 
</t>
    </r>
    <r>
      <rPr>
        <b/>
        <sz val="9"/>
        <color rgb="FFC00000"/>
        <rFont val="Arial"/>
        <family val="2"/>
      </rPr>
      <t xml:space="preserve"> 
Controles (2):
</t>
    </r>
    <r>
      <rPr>
        <b/>
        <sz val="9"/>
        <color theme="1"/>
        <rFont val="Arial"/>
        <family val="2"/>
      </rPr>
      <t>1. Verificar el cumplimiento de las políticas de información de la tecnoliogía.
2. Monitorear el funcionamiento de los equipos.</t>
    </r>
  </si>
  <si>
    <r>
      <t xml:space="preserve">SEGUIMIENTO CUARTO TRIMESTRE
</t>
    </r>
    <r>
      <rPr>
        <b/>
        <i/>
        <sz val="10"/>
        <color theme="0"/>
        <rFont val="Arial"/>
        <family val="2"/>
      </rPr>
      <t xml:space="preserve">                                                                                                                                                                                    Código: F-GE-04
                                                                                                                                                                         Versión  1</t>
    </r>
  </si>
  <si>
    <r>
      <rPr>
        <b/>
        <sz val="11"/>
        <color rgb="FFC00000"/>
        <rFont val="Arial"/>
        <family val="2"/>
      </rPr>
      <t xml:space="preserve">Riesgo: </t>
    </r>
    <r>
      <rPr>
        <b/>
        <sz val="11"/>
        <color rgb="FF002060"/>
        <rFont val="Arial"/>
        <family val="2"/>
      </rPr>
      <t>"Falta de  implementación de las acciones correctivas a los planes de mejoramiento institucional y de calidad</t>
    </r>
    <r>
      <rPr>
        <sz val="11"/>
        <color rgb="FF002060"/>
        <rFont val="Arial"/>
        <family val="2"/>
      </rPr>
      <t>"</t>
    </r>
    <r>
      <rPr>
        <b/>
        <sz val="11"/>
        <color rgb="FF002060"/>
        <rFont val="Arial"/>
        <family val="2"/>
      </rPr>
      <t>.</t>
    </r>
    <r>
      <rPr>
        <b/>
        <sz val="9"/>
        <color rgb="FF002060"/>
        <rFont val="Arial"/>
        <family val="2"/>
      </rPr>
      <t xml:space="preserve">
</t>
    </r>
    <r>
      <rPr>
        <b/>
        <sz val="9"/>
        <color rgb="FFC00000"/>
        <rFont val="Arial"/>
        <family val="2"/>
      </rPr>
      <t>Descripción</t>
    </r>
    <r>
      <rPr>
        <b/>
        <sz val="9"/>
        <color rgb="FF00B0F0"/>
        <rFont val="Arial"/>
        <family val="2"/>
      </rPr>
      <t>:El profesional universitario,</t>
    </r>
    <r>
      <rPr>
        <sz val="9"/>
        <color rgb="FF002060"/>
        <rFont val="Arial"/>
        <family val="2"/>
      </rPr>
      <t xml:space="preserve"> </t>
    </r>
    <r>
      <rPr>
        <b/>
        <i/>
        <sz val="9"/>
        <color rgb="FF002060"/>
        <rFont val="Arial"/>
        <family val="2"/>
      </rPr>
      <t>jefe de control interno</t>
    </r>
    <r>
      <rPr>
        <sz val="9"/>
        <color rgb="FF002060"/>
        <rFont val="Arial"/>
        <family val="2"/>
      </rPr>
      <t xml:space="preserve"> y  el profesional universitario de</t>
    </r>
    <r>
      <rPr>
        <b/>
        <sz val="9"/>
        <color rgb="FF002060"/>
        <rFont val="Arial"/>
        <family val="2"/>
      </rPr>
      <t xml:space="preserve"> apoyo al SIG</t>
    </r>
    <r>
      <rPr>
        <sz val="9"/>
        <color rgb="FF002060"/>
        <rFont val="Arial"/>
        <family val="2"/>
      </rPr>
      <t xml:space="preserve">, </t>
    </r>
    <r>
      <rPr>
        <b/>
        <i/>
        <sz val="9"/>
        <color rgb="FF002060"/>
        <rFont val="Arial"/>
        <family val="2"/>
      </rPr>
      <t xml:space="preserve"> </t>
    </r>
    <r>
      <rPr>
        <b/>
        <i/>
        <sz val="9"/>
        <color rgb="FF0070C0"/>
        <rFont val="Arial"/>
        <family val="2"/>
      </rPr>
      <t>Verifican</t>
    </r>
    <r>
      <rPr>
        <sz val="9"/>
        <color rgb="FF0070C0"/>
        <rFont val="Arial"/>
        <family val="2"/>
      </rPr>
      <t xml:space="preserve"> </t>
    </r>
    <r>
      <rPr>
        <sz val="9"/>
        <color theme="1"/>
        <rFont val="Arial"/>
        <family val="2"/>
      </rPr>
      <t xml:space="preserve">el formato unico del plan de mejoramiento institucional y del SIG, frente al cumplimiento de  las acciones correctivas  y de mejora , implementadas con el propósito de establecer el cumplimiento y la eficacia de las acciones de mejora de  los procesos.
</t>
    </r>
    <r>
      <rPr>
        <b/>
        <i/>
        <sz val="9"/>
        <color rgb="FFC00000"/>
        <rFont val="Arial"/>
        <family val="2"/>
      </rPr>
      <t>Evidencias:</t>
    </r>
    <r>
      <rPr>
        <b/>
        <i/>
        <sz val="9"/>
        <color rgb="FF002060"/>
        <rFont val="Arial"/>
        <family val="2"/>
      </rPr>
      <t xml:space="preserve"> </t>
    </r>
    <r>
      <rPr>
        <sz val="9"/>
        <color theme="1"/>
        <rFont val="Arial"/>
        <family val="2"/>
      </rPr>
      <t xml:space="preserve">Seguimiento Plan de mejoramiento OCI, SIG.
</t>
    </r>
    <r>
      <rPr>
        <b/>
        <sz val="9"/>
        <color rgb="FFC00000"/>
        <rFont val="Arial"/>
        <family val="2"/>
      </rPr>
      <t>Controles:(2)</t>
    </r>
    <r>
      <rPr>
        <sz val="9"/>
        <color theme="1"/>
        <rFont val="Arial"/>
        <family val="2"/>
      </rPr>
      <t xml:space="preserve">
</t>
    </r>
    <r>
      <rPr>
        <b/>
        <sz val="9"/>
        <color theme="1"/>
        <rFont val="Arial"/>
        <family val="2"/>
      </rPr>
      <t>1.Verificar el cumplimiento de acciones correctivas al Plan de mejoramiento del SIG.
2.Verificar el cumplimiento de aciones correctivas al Plan de mejoramiento Institucional, liderado por la OCI.</t>
    </r>
  </si>
  <si>
    <r>
      <rPr>
        <b/>
        <i/>
        <sz val="11"/>
        <color rgb="FFC00000"/>
        <rFont val="Arial"/>
        <family val="2"/>
      </rPr>
      <t xml:space="preserve">
Riesgo: </t>
    </r>
    <r>
      <rPr>
        <b/>
        <i/>
        <sz val="11"/>
        <color rgb="FF002060"/>
        <rFont val="Arial"/>
        <family val="2"/>
      </rPr>
      <t xml:space="preserve">"Incumplimiento en el seguimiento a las auditorías legales y a las auditorias  internas del SIG". 
</t>
    </r>
    <r>
      <rPr>
        <b/>
        <i/>
        <sz val="9"/>
        <color rgb="FFC00000"/>
        <rFont val="Arial"/>
        <family val="2"/>
      </rPr>
      <t>Descripción</t>
    </r>
    <r>
      <rPr>
        <b/>
        <i/>
        <sz val="9"/>
        <color rgb="FF0070C0"/>
        <rFont val="Arial"/>
        <family val="2"/>
      </rPr>
      <t>:El profesional universitario de apoyo al SIG,</t>
    </r>
    <r>
      <rPr>
        <sz val="9"/>
        <color rgb="FF002060"/>
        <rFont val="Arial"/>
        <family val="2"/>
      </rPr>
      <t xml:space="preserve"> </t>
    </r>
    <r>
      <rPr>
        <b/>
        <i/>
        <sz val="9"/>
        <color rgb="FFC00000"/>
        <rFont val="Arial"/>
        <family val="2"/>
      </rPr>
      <t>verifica</t>
    </r>
    <r>
      <rPr>
        <b/>
        <i/>
        <sz val="9"/>
        <color theme="9" tint="-0.249977111117893"/>
        <rFont val="Arial"/>
        <family val="2"/>
      </rPr>
      <t xml:space="preserve"> anualmente</t>
    </r>
    <r>
      <rPr>
        <sz val="9"/>
        <rFont val="Arial"/>
        <family val="2"/>
      </rPr>
      <t xml:space="preserve"> el cumplimiento del cronograma  de auditorias programado para los diez procesos del MOP frente a las auditorias realizadas, con el propósito de garantizar un mejoramiento continuo del Sistema Integral de Gestión.
</t>
    </r>
    <r>
      <rPr>
        <b/>
        <i/>
        <sz val="9"/>
        <color rgb="FFC00000"/>
        <rFont val="Arial"/>
        <family val="2"/>
      </rPr>
      <t>El profesional universitario jefe de control interno</t>
    </r>
    <r>
      <rPr>
        <sz val="9"/>
        <rFont val="Arial"/>
        <family val="2"/>
      </rPr>
      <t xml:space="preserve">, </t>
    </r>
    <r>
      <rPr>
        <b/>
        <i/>
        <sz val="9"/>
        <color rgb="FF0070C0"/>
        <rFont val="Arial"/>
        <family val="2"/>
      </rPr>
      <t>revisa</t>
    </r>
    <r>
      <rPr>
        <b/>
        <i/>
        <sz val="9"/>
        <color rgb="FF7030A0"/>
        <rFont val="Arial"/>
        <family val="2"/>
      </rPr>
      <t xml:space="preserve"> </t>
    </r>
    <r>
      <rPr>
        <b/>
        <i/>
        <sz val="9"/>
        <color rgb="FF002060"/>
        <rFont val="Arial"/>
        <family val="2"/>
      </rPr>
      <t>periódicament</t>
    </r>
    <r>
      <rPr>
        <sz val="9"/>
        <color rgb="FF002060"/>
        <rFont val="Arial"/>
        <family val="2"/>
      </rPr>
      <t>e</t>
    </r>
    <r>
      <rPr>
        <sz val="9"/>
        <rFont val="Arial"/>
        <family val="2"/>
      </rPr>
      <t xml:space="preserve"> el cumplimiento del cronograma de auditorias legales de cada vigencia en lo concerniente al cumplimiento del dueño del proceso, con el propósito de apoyar el Sistema de control interno de la entidad,  Verificar los datos existentes y los riesgos del periodo programado para establecer el tiempo de oportunidad.
</t>
    </r>
    <r>
      <rPr>
        <b/>
        <i/>
        <sz val="9"/>
        <color rgb="FFC00000"/>
        <rFont val="Arial"/>
        <family val="2"/>
      </rPr>
      <t>Posibles  Desviaciones:</t>
    </r>
    <r>
      <rPr>
        <sz val="9"/>
        <color theme="1"/>
        <rFont val="Arial"/>
        <family val="2"/>
      </rPr>
      <t>Si por algún motivo se incumple el cronograma de las auditorías,  se reprograma y se comunica al equipo de auditores y personal auditado</t>
    </r>
    <r>
      <rPr>
        <b/>
        <i/>
        <sz val="9"/>
        <color rgb="FF00B050"/>
        <rFont val="Arial"/>
        <family val="2"/>
      </rPr>
      <t>.</t>
    </r>
    <r>
      <rPr>
        <sz val="9"/>
        <rFont val="Arial"/>
        <family val="2"/>
      </rPr>
      <t xml:space="preserve">
</t>
    </r>
    <r>
      <rPr>
        <b/>
        <sz val="9"/>
        <color rgb="FFC00000"/>
        <rFont val="Arial"/>
        <family val="2"/>
      </rPr>
      <t>Evidencias:</t>
    </r>
    <r>
      <rPr>
        <sz val="9"/>
        <rFont val="Arial"/>
        <family val="2"/>
      </rPr>
      <t xml:space="preserve"> Informe de auditorías del SIG, Informe de auditorías legales de control interno, cronograma de auditorias del SIG y de la OCI.
</t>
    </r>
    <r>
      <rPr>
        <b/>
        <sz val="9"/>
        <rFont val="Arial"/>
        <family val="2"/>
      </rPr>
      <t xml:space="preserve">Control 1: 
</t>
    </r>
    <r>
      <rPr>
        <sz val="9"/>
        <color theme="1"/>
        <rFont val="Arial"/>
        <family val="2"/>
      </rPr>
      <t>1. Cronograma auditorías legales OCI Vs Auditorías realizadas
2. Programa auditorías internas SIG Vs Auditorias realizadas</t>
    </r>
    <r>
      <rPr>
        <sz val="9"/>
        <rFont val="Arial"/>
        <family val="2"/>
      </rPr>
      <t xml:space="preserve">
</t>
    </r>
  </si>
  <si>
    <r>
      <rPr>
        <b/>
        <sz val="11"/>
        <color rgb="FFC00000"/>
        <rFont val="Arial"/>
        <family val="2"/>
      </rPr>
      <t xml:space="preserve">
Riesgo</t>
    </r>
    <r>
      <rPr>
        <b/>
        <sz val="11"/>
        <color rgb="FF002060"/>
        <rFont val="Arial"/>
        <family val="2"/>
      </rPr>
      <t xml:space="preserve">:"Incumplimiento en el seguimiento al PAC".
</t>
    </r>
    <r>
      <rPr>
        <b/>
        <sz val="11"/>
        <color rgb="FFC00000"/>
        <rFont val="Arial"/>
        <family val="2"/>
      </rPr>
      <t>Descripción:</t>
    </r>
    <r>
      <rPr>
        <b/>
        <sz val="11"/>
        <color rgb="FF0070C0"/>
        <rFont val="Arial"/>
        <family val="2"/>
      </rPr>
      <t>Periódicamente el tesorero realiza el seguimiento al</t>
    </r>
    <r>
      <rPr>
        <b/>
        <sz val="11"/>
        <color rgb="FF002060"/>
        <rFont val="Arial"/>
        <family val="2"/>
      </rPr>
      <t xml:space="preserve"> </t>
    </r>
    <r>
      <rPr>
        <b/>
        <sz val="11"/>
        <color rgb="FF0070C0"/>
        <rFont val="Arial"/>
        <family val="2"/>
      </rPr>
      <t>PAC</t>
    </r>
    <r>
      <rPr>
        <b/>
        <sz val="11"/>
        <color rgb="FF002060"/>
        <rFont val="Arial"/>
        <family val="2"/>
      </rPr>
      <t xml:space="preserve"> </t>
    </r>
    <r>
      <rPr>
        <sz val="11"/>
        <color rgb="FF002060"/>
        <rFont val="Arial"/>
        <family val="2"/>
      </rPr>
      <t>de ingresos y gastos de la Entidad,</t>
    </r>
    <r>
      <rPr>
        <sz val="11"/>
        <color theme="1"/>
        <rFont val="Arial"/>
        <family val="2"/>
      </rPr>
      <t xml:space="preserve"> </t>
    </r>
    <r>
      <rPr>
        <b/>
        <sz val="11"/>
        <color theme="9" tint="-0.249977111117893"/>
        <rFont val="Arial"/>
        <family val="2"/>
      </rPr>
      <t xml:space="preserve"> verificando</t>
    </r>
    <r>
      <rPr>
        <b/>
        <sz val="11"/>
        <color rgb="FF002060"/>
        <rFont val="Arial"/>
        <family val="2"/>
      </rPr>
      <t xml:space="preserve"> </t>
    </r>
    <r>
      <rPr>
        <sz val="11"/>
        <color theme="1"/>
        <rFont val="Arial"/>
        <family val="2"/>
      </rPr>
      <t xml:space="preserve">el movimiento de las cuentas bancarias.
</t>
    </r>
    <r>
      <rPr>
        <b/>
        <sz val="11"/>
        <color rgb="FFC00000"/>
        <rFont val="Arial"/>
        <family val="2"/>
      </rPr>
      <t xml:space="preserve">Posibles desviaciones: </t>
    </r>
    <r>
      <rPr>
        <sz val="11"/>
        <color theme="1"/>
        <rFont val="Arial"/>
        <family val="2"/>
      </rPr>
      <t>En caso de falta de pago por parte de los clientes se afectara los pagos a realizar a funcionarios, proveedores y contratistas, y se comunicará oportunamente las causas por incumplimiento de los pagos,  solicitando a los clientes el</t>
    </r>
    <r>
      <rPr>
        <b/>
        <sz val="11"/>
        <color rgb="FF0070C0"/>
        <rFont val="Arial"/>
        <family val="2"/>
      </rPr>
      <t xml:space="preserve"> </t>
    </r>
    <r>
      <rPr>
        <sz val="11"/>
        <color theme="1"/>
        <rFont val="Arial"/>
        <family val="2"/>
      </rPr>
      <t xml:space="preserve">pendiente por realizar.
</t>
    </r>
    <r>
      <rPr>
        <b/>
        <sz val="11"/>
        <color rgb="FFC00000"/>
        <rFont val="Arial"/>
        <family val="2"/>
      </rPr>
      <t>Evidencias:</t>
    </r>
    <r>
      <rPr>
        <sz val="11"/>
        <color theme="1"/>
        <rFont val="Arial"/>
        <family val="2"/>
      </rPr>
      <t xml:space="preserve"> PAC de ingresos y gastos mensuales.
</t>
    </r>
    <r>
      <rPr>
        <b/>
        <sz val="11"/>
        <color rgb="FFC00000"/>
        <rFont val="Arial"/>
        <family val="2"/>
      </rPr>
      <t>Controles: (2)</t>
    </r>
    <r>
      <rPr>
        <b/>
        <sz val="11"/>
        <color theme="1"/>
        <rFont val="Arial"/>
        <family val="2"/>
      </rPr>
      <t xml:space="preserve">
1.Control de ingresos
2.Control de gastos</t>
    </r>
    <r>
      <rPr>
        <sz val="11"/>
        <color theme="1"/>
        <rFont val="Arial"/>
        <family val="2"/>
      </rPr>
      <t xml:space="preserve">
</t>
    </r>
    <r>
      <rPr>
        <b/>
        <sz val="11"/>
        <color theme="1"/>
        <rFont val="Arial"/>
        <family val="2"/>
      </rPr>
      <t>3</t>
    </r>
    <r>
      <rPr>
        <sz val="11"/>
        <color theme="1"/>
        <rFont val="Arial"/>
        <family val="2"/>
      </rPr>
      <t xml:space="preserve">. </t>
    </r>
    <r>
      <rPr>
        <b/>
        <sz val="11"/>
        <color theme="1"/>
        <rFont val="Arial"/>
        <family val="2"/>
      </rPr>
      <t>Análsiis comparativo del PAC</t>
    </r>
  </si>
  <si>
    <t xml:space="preserve"> De manera periódica los operadores del módulo de préstamos de la sede central y las filiales llevan a cabo un seguimiento a los usuarios morosos a traves de llamadas, correos electrónicos y de forma presencial cuando el usuario se presenta a la Biblioteca. Con el acta de terminacion de contratos se ha evidenciado personas con mora las cuales se han puesto al día.</t>
  </si>
  <si>
    <t>Ya se cuenta con la atención presencial de usuaraios en la sede central desde el 5 de octubre, asi mismo la Filial Juan Zuleta Ferrer y La Filial Tren de Papel atención por ventanilla lo que ha facilitado que muchos usuarios hagan devolución de los materiales pendientes.</t>
  </si>
  <si>
    <t>Los servidores del Area de ESB realizaron el curso de Integridad, transparencia y lucha contra la corrupción. La tenciac nueva de Sala infantil hizo el curso en este trimestre.</t>
  </si>
  <si>
    <t>No se han presentado desviaciones.</t>
  </si>
  <si>
    <t>Se continua generando la programación en modo contingencia, al igual que el trimestre anterior.</t>
  </si>
  <si>
    <t>https://bibliotecasmedellin-my.sharepoint.com/:f:/g/personal/audiovisuales_bpp_gov_co/EkbDNvNH8VVNswy23p3HHIcBns_86tHyL5ll0fvXtNja3A?e=BtUrVg</t>
  </si>
  <si>
    <t xml:space="preserve">Control 1. 
Formato F-GARD-06 Hoja de control de documentos, actualizado con los registro documentales de funcionarios activos. El cual es diligenciado por personal del área de Gestión Humana. Igualmente se tiene en cuenta que dadas las circunstancias de emergencia, los archivos se encuentran de manera digitalizada, pendientes de impresión e inclusión en la historia laboral de cada funcionario. 
Control 2. 
En el trimestre objeto de revisión, no se realizó validación de la información del PASIVOCOL, dado que se tiene pendiente el proceso de contratación de experto externo para la organización de información y proyección del calculo actuarial. </t>
  </si>
  <si>
    <t>El proceso aún se encuentra a la espera de la directríz del Comité de Gestión y Desempeño frente a la pertinencia del programa PASIVOCOL, dado la situación actuarial.</t>
  </si>
  <si>
    <t>Control 1.
Seguimiento a la implementación de las cinco (5) rutas de creación de valor a través de la matriz de plan de acción del PETH durante el periodo evaluado, demostrando la ejecución a través de análisis cuantitativo.</t>
  </si>
  <si>
    <t xml:space="preserve">Control 1. 
Se realizó la verificación de cinco (5) nóminas causadas en el periodo objeto de revisión, con sus respectivas novedades; a través del archivo de verificación. 
De acuerdo con la fecha de envío del reporte, se encuentra en proceso de revisión la última quincena del mes de diciembre de 2020, por tal motivo no se anexa. </t>
  </si>
  <si>
    <t>Control 1.
Se revisa con periodicidad, los avances, modificaciones y observaciones en el desarrollo de la convocatoria territorial. A la fecha se tiene la publicación de de resultados de verificación de requisitos mínimos; igualmente, se tiene en desarrollo la revisión acciones constitucionales convocatoria territorial CNSC.
Control 2.
En el trimestre en desarrollo, se realizó la verificación de cumplimiento de los requisitos establecidos para dos nuevas funcionarias en provisionalidad, a través del Formato F-GH-56.</t>
  </si>
  <si>
    <t xml:space="preserve">Se tiene pendiete la evaluación y definición de los controles pertinentes para el riesgo asociado al manejo de la información sensible de los empleados de la BPP en los portales de empleo púlico, teniendo en cuenta que la información deberá ser pública basados en los criterios de transparencia y acceso a la información pública, el área plantearía controles sobre el correcto diligenciamiento y cargue de la información en los portales. </t>
  </si>
  <si>
    <t>Control 1. 
Correos electrónicos de soporte virtual para el Software XENCO en cada una de las situaciones de reporte de inconsistencias presentadas</t>
  </si>
  <si>
    <r>
      <rPr>
        <b/>
        <sz val="9"/>
        <color rgb="FFC00000"/>
        <rFont val="Arial"/>
        <family val="2"/>
      </rPr>
      <t>RIESGO: Incumplimiento del protocolo de bioseguridad.
Descripción</t>
    </r>
    <r>
      <rPr>
        <b/>
        <sz val="9"/>
        <color theme="1"/>
        <rFont val="Arial"/>
        <family val="2"/>
      </rPr>
      <t>:</t>
    </r>
    <r>
      <rPr>
        <b/>
        <sz val="9"/>
        <color rgb="FF002060"/>
        <rFont val="Arial"/>
        <family val="2"/>
      </rPr>
      <t xml:space="preserve">El Contratista de apoyo del SG-SST, </t>
    </r>
    <r>
      <rPr>
        <b/>
        <sz val="9"/>
        <color rgb="FF00B050"/>
        <rFont val="Arial"/>
        <family val="2"/>
      </rPr>
      <t>verifica quincenalmente</t>
    </r>
    <r>
      <rPr>
        <sz val="9"/>
        <color theme="1"/>
        <rFont val="Arial"/>
        <family val="2"/>
      </rPr>
      <t xml:space="preserve"> el cumplimiento del protocolo de bioseguridad</t>
    </r>
    <r>
      <rPr>
        <b/>
        <i/>
        <sz val="9"/>
        <color rgb="FFFF3300"/>
        <rFont val="Arial"/>
        <family val="2"/>
      </rPr>
      <t xml:space="preserve"> cotejando el cumplimiento de los registros de las planillas </t>
    </r>
    <r>
      <rPr>
        <sz val="9"/>
        <color theme="1"/>
        <rFont val="Arial"/>
        <family val="2"/>
      </rPr>
      <t>de ingreso y egreso y la entrega oportuna de los elementos de protección por parte de la entidad y de los fucionarios y contratistas , asimismo</t>
    </r>
    <r>
      <rPr>
        <b/>
        <i/>
        <sz val="9"/>
        <color theme="7" tint="-0.499984740745262"/>
        <rFont val="Arial"/>
        <family val="2"/>
      </rPr>
      <t xml:space="preserve"> realiza seguimiento a la encuesta </t>
    </r>
    <r>
      <rPr>
        <sz val="9"/>
        <color theme="1"/>
        <rFont val="Arial"/>
        <family val="2"/>
      </rPr>
      <t>de síntomas y define el personal vulnerable que no es apto para asistir presencialmente a la entidad.</t>
    </r>
    <r>
      <rPr>
        <b/>
        <i/>
        <sz val="9"/>
        <color theme="5" tint="-0.499984740745262"/>
        <rFont val="Arial"/>
        <family val="2"/>
      </rPr>
      <t xml:space="preserve"> </t>
    </r>
    <r>
      <rPr>
        <b/>
        <i/>
        <sz val="9"/>
        <color rgb="FFC00000"/>
        <rFont val="Arial"/>
        <family val="2"/>
      </rPr>
      <t xml:space="preserve">Para garantizar  la aplicación del protocolo, realiza formación y refuerza capacitación </t>
    </r>
    <r>
      <rPr>
        <sz val="9"/>
        <color theme="1"/>
        <rFont val="Arial"/>
        <family val="2"/>
      </rPr>
      <t xml:space="preserve"> en el diligenciamiento de planillas, publicación  de  imágenes, dotación de elementos en baños y espacios de la BPP y generaliddades en el cumplimiento del  protocolo.
</t>
    </r>
    <r>
      <rPr>
        <b/>
        <i/>
        <sz val="9"/>
        <color theme="3" tint="-0.499984740745262"/>
        <rFont val="Arial"/>
        <family val="2"/>
      </rPr>
      <t>El comité de COPASST,</t>
    </r>
    <r>
      <rPr>
        <sz val="9"/>
        <color theme="1"/>
        <rFont val="Arial"/>
        <family val="2"/>
      </rPr>
      <t xml:space="preserve"> en el</t>
    </r>
    <r>
      <rPr>
        <b/>
        <sz val="9"/>
        <color theme="1"/>
        <rFont val="Arial"/>
        <family val="2"/>
      </rPr>
      <t xml:space="preserve"> </t>
    </r>
    <r>
      <rPr>
        <sz val="9"/>
        <color theme="1"/>
        <rFont val="Arial"/>
        <family val="2"/>
      </rPr>
      <t>cumplimientoo de los objetivos propuestos,</t>
    </r>
    <r>
      <rPr>
        <b/>
        <i/>
        <sz val="9"/>
        <color rgb="FF005A9E"/>
        <rFont val="Arial"/>
        <family val="2"/>
      </rPr>
      <t xml:space="preserve"> verifica el diligencimaiento de planillas, a</t>
    </r>
    <r>
      <rPr>
        <sz val="9"/>
        <color theme="1"/>
        <rFont val="Arial"/>
        <family val="2"/>
      </rPr>
      <t xml:space="preserve">sepxia y desinfección de manos y de áreas locativas, entrega de elementos de protección personal e insumos para desinfección y compara su cumplimiento con lo establecido en el protocolo de bioseguridad.
</t>
    </r>
    <r>
      <rPr>
        <b/>
        <sz val="9"/>
        <color rgb="FFC00000"/>
        <rFont val="Arial"/>
        <family val="2"/>
      </rPr>
      <t>Desviaciones</t>
    </r>
    <r>
      <rPr>
        <b/>
        <sz val="9"/>
        <rFont val="Arial"/>
        <family val="2"/>
      </rPr>
      <t>:</t>
    </r>
    <r>
      <rPr>
        <sz val="9"/>
        <rFont val="Arial"/>
        <family val="2"/>
      </rPr>
      <t>Si se presenta incumplimiento del protocolo por parte del personal  se realiza llamados de atención, procesos disciplinario, finalización del contrato dado el caso. De tener incumplimiento por parte de la entidad, se puede incurrir en multas, sanciones, y cierre en la sede central y/o filiales.</t>
    </r>
    <r>
      <rPr>
        <sz val="9"/>
        <color theme="1"/>
        <rFont val="Arial"/>
        <family val="2"/>
      </rPr>
      <t xml:space="preserve">
</t>
    </r>
    <r>
      <rPr>
        <b/>
        <sz val="9"/>
        <color rgb="FFC00000"/>
        <rFont val="Arial"/>
        <family val="2"/>
      </rPr>
      <t xml:space="preserve">Evidencias: </t>
    </r>
    <r>
      <rPr>
        <sz val="9"/>
        <color theme="1"/>
        <rFont val="Arial"/>
        <family val="2"/>
      </rPr>
      <t xml:space="preserve"> Formato entrega de elementos de protección personal,  Formato toma de temperatura al ingreso y salida de las instalaciones, Formato registro de capacitación contingencia Covid 19, Formato registro ingreso de contratistas o personal de apoyo, actas de reunión con equipo de la entidad.
</t>
    </r>
    <r>
      <rPr>
        <b/>
        <sz val="9"/>
        <color rgb="FFC00000"/>
        <rFont val="Arial"/>
        <family val="2"/>
      </rPr>
      <t xml:space="preserve">Controles:
</t>
    </r>
    <r>
      <rPr>
        <b/>
        <sz val="9"/>
        <color theme="1"/>
        <rFont val="Arial"/>
        <family val="2"/>
      </rPr>
      <t xml:space="preserve">1. Validar, </t>
    </r>
    <r>
      <rPr>
        <sz val="9"/>
        <color theme="1"/>
        <rFont val="Arial"/>
        <family val="2"/>
      </rPr>
      <t xml:space="preserve">el registro de entega de elementos de protección, insumos, asepxia y desinfección Vs Solicitud de elementos de protección, insumos, asepxia y desinfeción. 
</t>
    </r>
    <r>
      <rPr>
        <b/>
        <sz val="9"/>
        <color theme="1"/>
        <rFont val="Arial"/>
        <family val="2"/>
      </rPr>
      <t>2. Verificar</t>
    </r>
    <r>
      <rPr>
        <sz val="9"/>
        <color theme="1"/>
        <rFont val="Arial"/>
        <family val="2"/>
      </rPr>
      <t xml:space="preserve">, el diligenciamiento de planillas en apoyo al protocolo de bioseguridad  Vs formación y capacitación realizada.
</t>
    </r>
    <r>
      <rPr>
        <b/>
        <sz val="9"/>
        <color theme="1"/>
        <rFont val="Arial"/>
        <family val="2"/>
      </rPr>
      <t xml:space="preserve">3. Revisar, </t>
    </r>
    <r>
      <rPr>
        <sz val="9"/>
        <color theme="1"/>
        <rFont val="Arial"/>
        <family val="2"/>
      </rPr>
      <t xml:space="preserve">el diligenciamiento de la encuesta de síntomas Vs lineamientos y circulares establecidas por la entidad. (Protocolo de bioseguridad).
</t>
    </r>
  </si>
  <si>
    <r>
      <rPr>
        <b/>
        <sz val="9"/>
        <color theme="1"/>
        <rFont val="Arial"/>
        <family val="2"/>
      </rPr>
      <t>CONTROL 1: "VALIDAR"</t>
    </r>
    <r>
      <rPr>
        <sz val="9"/>
        <color theme="1"/>
        <rFont val="Arial"/>
        <family val="2"/>
      </rPr>
      <t xml:space="preserve">
Se entregan los insumos correspondientes para dar cumplimiento al protocolo de bioseguridad, estos son entregados en la BPP por el encargado del almacen. Desde la fecha del primer reporte de el presente control las solicitudes de insumos disminuyeron puesto que por parte del almacen son entregadas las cantidades correspondientes y ha permitido la eficacia por parte de  la entidad de mantener insumos necesarios y suficientes en filiales y central, programando una eentrega oportina coordinando transporte y los insumos respectivos. Para ello se deja evidencia de las actas de entrega y las autorizaciones de salida de los activos fijos. </t>
    </r>
    <r>
      <rPr>
        <sz val="9"/>
        <color rgb="FFFF0000"/>
        <rFont val="Arial"/>
        <family val="2"/>
      </rPr>
      <t xml:space="preserve"> (sigue vigente este plan de accion)
</t>
    </r>
    <r>
      <rPr>
        <sz val="9"/>
        <color theme="1"/>
        <rFont val="Arial"/>
        <family val="2"/>
      </rPr>
      <t xml:space="preserve">En compañia de los miembros del COPASST se crea una base de datos la cual se espera comience a regir a partir de enero del 2021 con el fin de llevar un control con base en el stock que quede del año 2020.
</t>
    </r>
    <r>
      <rPr>
        <sz val="9"/>
        <color rgb="FF005A9E"/>
        <rFont val="Arial"/>
        <family val="2"/>
      </rPr>
      <t>(VER ANEXO: BASE DE DATOS ENTREGA DE INSUMOS EPP_Formulas)</t>
    </r>
    <r>
      <rPr>
        <sz val="9"/>
        <color theme="1"/>
        <rFont val="Arial"/>
        <family val="2"/>
      </rPr>
      <t xml:space="preserve">
Se anexan las actas de entrega y la autorizacion de salida de activos de los ultimos tres meses.
</t>
    </r>
    <r>
      <rPr>
        <b/>
        <u/>
        <sz val="9"/>
        <color rgb="FF0070C0"/>
        <rFont val="Arial"/>
        <family val="2"/>
      </rPr>
      <t>VER CARPETA: EVIDENCIAS CONTROL 1</t>
    </r>
    <r>
      <rPr>
        <sz val="9"/>
        <color theme="1"/>
        <rFont val="Arial"/>
        <family val="2"/>
      </rPr>
      <t xml:space="preserve">
</t>
    </r>
    <r>
      <rPr>
        <sz val="9"/>
        <color rgb="FF0070C0"/>
        <rFont val="Arial"/>
        <family val="2"/>
      </rPr>
      <t xml:space="preserve">(VER ANEXO: Acta entrega #48 epp porteria)
(VER ANEXO: Acta entrega #49 termometro porteria)
(VER ANEXO: Acta entrega #52 mamparas central)
(VER ANEXO: Soportes EPP 3T. Covid Salud ocupacional)
</t>
    </r>
    <r>
      <rPr>
        <b/>
        <sz val="9"/>
        <rFont val="Arial"/>
        <family val="2"/>
      </rPr>
      <t xml:space="preserve">CONTROL 2: "VERIFICAR"
</t>
    </r>
    <r>
      <rPr>
        <sz val="9"/>
        <rFont val="Arial"/>
        <family val="2"/>
      </rPr>
      <t xml:space="preserve">Se recopilan de forma fisica y digital las planillas que hasta la fecha se han diligenciando fisicamente en la sede principal y las filiales se agregaron 4 planillas para control del aseo en la sede central la cual fue socializada con el personal de servicios generales dejando como constancia el acta de reunion donde se les explico como sería su distribucion por zonas en la BPPM su diligenciamiento y se hace entrega del formato.
</t>
    </r>
    <r>
      <rPr>
        <b/>
        <u/>
        <sz val="9"/>
        <color rgb="FF0070C0"/>
        <rFont val="Arial"/>
        <family val="2"/>
      </rPr>
      <t xml:space="preserve">VER CARPETA: EVIDENCIAS CONTROL 2
</t>
    </r>
    <r>
      <rPr>
        <sz val="9"/>
        <color rgb="FF0070C0"/>
        <rFont val="Arial"/>
        <family val="2"/>
      </rPr>
      <t>(VER ANEXO: PLANILLAS DIGITALIZADAS CUARTO TRIMESTRE)</t>
    </r>
    <r>
      <rPr>
        <u/>
        <sz val="9"/>
        <color rgb="FF0070C0"/>
        <rFont val="Arial"/>
        <family val="2"/>
      </rPr>
      <t xml:space="preserve">
</t>
    </r>
    <r>
      <rPr>
        <sz val="9"/>
        <color rgb="FF0070C0"/>
        <rFont val="Arial"/>
        <family val="2"/>
      </rPr>
      <t xml:space="preserve">(VER ANEXO: ACTA DE REUNION 1- ALMACEN)
(VER ANEXO: PROCEDIMIENTO COMPRA Y ENTREGA DE EPP, PRODUCTOS E INSUMOS MODIFICADO)
(VER ANEXO: formato-limpieza-desinfeccion-area-misional-f-gh-sst-06-v1)
(VER ANEXO: formato-limpieza-y-desinfeccion-areas-generales-f-gh-sst-08-v1)
(VER ANEXO: formato-limpieza-y-desinfeccion-gestion-colecciones-f-gh-sst-07-v1)
(VER ANEXO: formato-limpieza-y-desinfeccion-sala-antioquia-f-sg-sst-09-v1)
(VER ANEXO: formato-limpieza-y-desnfeccion-segundo-piso-f-gh-sst-10-v1)
</t>
    </r>
    <r>
      <rPr>
        <sz val="9"/>
        <rFont val="Arial"/>
        <family val="2"/>
      </rPr>
      <t xml:space="preserve">Para validar la eficacia del cumplimiento del protocolo de bioseguridad se envía a la sede central, filiales y unidades de informacion una encuesta donde se realizaron preguntas relacionadas con los insumos, diligenciamiento de planillas, acompañamiento por parte de la profesional de SST y aplicacion de aislamiento preventivos.
</t>
    </r>
    <r>
      <rPr>
        <sz val="9"/>
        <color rgb="FF005A9E"/>
        <rFont val="Arial"/>
        <family val="2"/>
      </rPr>
      <t xml:space="preserve">(VER ANEXO: https://docs.google.com/forms/d/e/1FAIpQLSdDx_DQiw2AzSwP3ulnna8Dsp8guruXIzq07QiJ-TVwzqjLsw/viewform?usp=sf_link)
(VER ANEXO: CONSOLIDADO RESPUESTAS EFICACIA PROTOCOLO DE BIOSEGURIDAD)
</t>
    </r>
    <r>
      <rPr>
        <b/>
        <u/>
        <sz val="9"/>
        <rFont val="Arial"/>
        <family val="2"/>
      </rPr>
      <t xml:space="preserve">CONTROL 3: "REVISAR"
</t>
    </r>
    <r>
      <rPr>
        <sz val="9"/>
        <rFont val="Arial"/>
        <family val="2"/>
      </rPr>
      <t xml:space="preserve">Se realiza un balance con datos estadisticos sobre los reportes de sinromatologia por parte de los funcionarios y contratistas y se continua con el seguimiento del diligenciamiento de la encuesta de sintomas y los reportes oportunos se estan haciendo por parte de los funcionarios y contratistas via whatsapp y correo.
Durante el ultimo trimestre no se presentaron reportes de sintomatologia por parte de personal que se encuentra en la presencialidad en la sede central y filiales, solamente se presento un caso para un funcionario con covid-19 positivo quien ha estado en trabajo en casa durante el presente año (se le ha hecho seguimiento vía whatsapp) y un caso de aislamiento por contacto estrecho con persona del nucleo familar por parte de una de las funcionarias.
</t>
    </r>
    <r>
      <rPr>
        <sz val="9"/>
        <color rgb="FF0070C0"/>
        <rFont val="Arial"/>
        <family val="2"/>
      </rPr>
      <t xml:space="preserve">(VER ANEXO: Consolidado reporte de sintomatología y casos positivos COVID cierre de año)
</t>
    </r>
    <r>
      <rPr>
        <sz val="9"/>
        <rFont val="Arial"/>
        <family val="2"/>
      </rPr>
      <t xml:space="preserve">
</t>
    </r>
    <r>
      <rPr>
        <b/>
        <u/>
        <sz val="9"/>
        <color rgb="FF0070C0"/>
        <rFont val="Arial"/>
        <family val="2"/>
      </rPr>
      <t xml:space="preserve">
</t>
    </r>
    <r>
      <rPr>
        <sz val="9"/>
        <rFont val="Arial"/>
        <family val="2"/>
      </rPr>
      <t xml:space="preserve">
</t>
    </r>
  </si>
  <si>
    <t>Control 1. Se llevó a cabo el inventario a las colecciones patrimoniales. Pantallazo soporte janium resultados de inventario Control 2. Seguimiento a morosos
Control 3. Fotos colocación de cintilla de seguridad material nuevo</t>
  </si>
  <si>
    <t>Control 1. Acta de traslado (material entregado a Sala Antioquia Fondo Luciano Londoño)</t>
  </si>
  <si>
    <r>
      <rPr>
        <b/>
        <sz val="11"/>
        <color rgb="FFC00000"/>
        <rFont val="Arial"/>
        <family val="2"/>
      </rPr>
      <t xml:space="preserve">Riesgo: </t>
    </r>
    <r>
      <rPr>
        <b/>
        <sz val="11"/>
        <color rgb="FF002060"/>
        <rFont val="Arial"/>
        <family val="2"/>
      </rPr>
      <t>"Pérdida  del material bibliográfico y documental".</t>
    </r>
    <r>
      <rPr>
        <b/>
        <sz val="10"/>
        <color rgb="FF002060"/>
        <rFont val="Arial"/>
        <family val="2"/>
      </rPr>
      <t xml:space="preserve">
</t>
    </r>
    <r>
      <rPr>
        <b/>
        <sz val="10"/>
        <color rgb="FFC00000"/>
        <rFont val="Arial"/>
        <family val="2"/>
      </rPr>
      <t>Descripción:</t>
    </r>
    <r>
      <rPr>
        <sz val="10"/>
        <color theme="1"/>
        <rFont val="Arial"/>
        <family val="2"/>
      </rPr>
      <t>Cada vez que se va a realizar un plan de inventario de la sede central y filiales,</t>
    </r>
    <r>
      <rPr>
        <b/>
        <sz val="10"/>
        <color rgb="FF0070C0"/>
        <rFont val="Arial"/>
        <family val="2"/>
      </rPr>
      <t xml:space="preserve"> el personal responsable </t>
    </r>
    <r>
      <rPr>
        <sz val="10"/>
        <color theme="1"/>
        <rFont val="Arial"/>
        <family val="2"/>
      </rPr>
      <t xml:space="preserve">valida  las actas de inventario, tablas de verificación, actas de entrega, cierre de inventario y órdenes de salida y se envía al responsable del soporte de plataforma janium en la sede de medellin quién se encarga de </t>
    </r>
    <r>
      <rPr>
        <b/>
        <sz val="10"/>
        <color rgb="FFFF0000"/>
        <rFont val="Arial"/>
        <family val="2"/>
      </rPr>
      <t xml:space="preserve"> comparar  la toma de inventarios  con el reporte de la plataforma. </t>
    </r>
    <r>
      <rPr>
        <sz val="10"/>
        <rFont val="Arial"/>
        <family val="2"/>
      </rPr>
      <t xml:space="preserve">Posterior a la verificación del inventario se procede a realizar el informe final y cierre de este.
</t>
    </r>
    <r>
      <rPr>
        <sz val="10"/>
        <color theme="1"/>
        <rFont val="Arial"/>
        <family val="2"/>
      </rPr>
      <t xml:space="preserve">Desde la sección de Circulación y Préstamos se hace continuo seguimiento a los usuarios que tienen material   bibliográfico y audiovisual, vencido en su poder, </t>
    </r>
    <r>
      <rPr>
        <b/>
        <sz val="10"/>
        <color rgb="FFFF0000"/>
        <rFont val="Arial"/>
        <family val="2"/>
      </rPr>
      <t xml:space="preserve">verificando el listado del material prestado Vs fecha de entrega del mismo.
</t>
    </r>
    <r>
      <rPr>
        <sz val="10"/>
        <color theme="1"/>
        <rFont val="Arial"/>
        <family val="2"/>
      </rPr>
      <t xml:space="preserve">El material bibliográfico y audiovisual que se pone a disposición de los usuarios, </t>
    </r>
    <r>
      <rPr>
        <b/>
        <sz val="10"/>
        <color rgb="FFFF0000"/>
        <rFont val="Arial"/>
        <family val="2"/>
      </rPr>
      <t xml:space="preserve">a cada uno de ellos se les pone cintilla de seguridad,  y se </t>
    </r>
    <r>
      <rPr>
        <b/>
        <sz val="10"/>
        <color rgb="FF002060"/>
        <rFont val="Arial"/>
        <family val="2"/>
      </rPr>
      <t xml:space="preserve"> verifica en la antena detectora</t>
    </r>
    <r>
      <rPr>
        <b/>
        <sz val="10"/>
        <color rgb="FFFF0000"/>
        <rFont val="Arial"/>
        <family val="2"/>
      </rPr>
      <t>,</t>
    </r>
    <r>
      <rPr>
        <b/>
        <sz val="10"/>
        <color rgb="FF005A9E"/>
        <rFont val="Arial"/>
        <family val="2"/>
      </rPr>
      <t xml:space="preserve"> y el personal de vigilancia ubicado en los extremos sur y norte de la BPP, revisan los bolsos y equipamiento del personal que sale de la biblioteca.
</t>
    </r>
    <r>
      <rPr>
        <b/>
        <sz val="10"/>
        <color rgb="FFC00000"/>
        <rFont val="Arial"/>
        <family val="2"/>
      </rPr>
      <t>Posibles desviaciones:</t>
    </r>
    <r>
      <rPr>
        <sz val="10"/>
        <color theme="1"/>
        <rFont val="Arial"/>
        <family val="2"/>
      </rPr>
      <t xml:space="preserve">En caso de encontrar inconsistencias por pérdida del material bibliográfico, se comunica a la subdirección de contenidos y patrimonio para tomar las acciones pertinentes,  Cuándo se detecta que el material bibliográfico y audiovisual no suena en la antena detectora se llama a la empresa de segurida para el mantenimiento y revisión de está;
</t>
    </r>
    <r>
      <rPr>
        <b/>
        <sz val="10"/>
        <color rgb="FFC00000"/>
        <rFont val="Arial"/>
        <family val="2"/>
      </rPr>
      <t>Evidencias:</t>
    </r>
    <r>
      <rPr>
        <sz val="10"/>
        <color theme="1"/>
        <rFont val="Arial"/>
        <family val="2"/>
      </rPr>
      <t xml:space="preserve"> Actas de inventario, soporte plataforma janium,  Listado prestamo de inventarios, pantallazo cintilla dfe seguridad.
</t>
    </r>
    <r>
      <rPr>
        <b/>
        <sz val="10"/>
        <color rgb="FFC00000"/>
        <rFont val="Arial"/>
        <family val="2"/>
      </rPr>
      <t xml:space="preserve">Controles: (3):
</t>
    </r>
    <r>
      <rPr>
        <b/>
        <sz val="10"/>
        <color theme="1"/>
        <rFont val="Arial"/>
        <family val="2"/>
      </rPr>
      <t>1. Inventario material bibliográfico
2. Control préstamo de material bibliográfico y audiovisuales
3.Control seguridad material que sale de la BPP.</t>
    </r>
    <r>
      <rPr>
        <sz val="10"/>
        <color theme="1"/>
        <rFont val="Arial"/>
        <family val="2"/>
      </rPr>
      <t xml:space="preserve">
</t>
    </r>
  </si>
  <si>
    <t>Se revisa que cambios pueden existir por parte del DAFP, para los Seguimientos y Auditorias legales establecidas para el periodo y se le comunica a las respectivas dependencias interesadas, fin se establezcan los criterios informado, luego en los informes preliminares se concerta  fin evitar desviaciones en los criterios y se ajusta el informe definitivo</t>
  </si>
  <si>
    <t>1. Seguimiento Cronograma de la GP/ 4T 2020.
2. Anexa el soporte de los envio de la informacion a los diferentes usuarios internos y externos / 4T 2020</t>
  </si>
  <si>
    <t xml:space="preserve">En el 4T 2020, se mejora en el proceso de rendicion de informes, sin embargo no se cumplen las fechas de cierre de los tramites presupuestales, accion que retrazó el proceso de cierre y como consecuencia, genero ruta critica en las actividades secuenciales de legalizacion de los contratos u otrosies ( sin el lleno de los requisitos). 
Dentro del proceso de mejora, la circular de tramites presupuestales debe desligar la fecha limite para expedir disponibilidades presupuestales, de tal manera que a fin de mes no soliciten tramites sin el lleno de requisitos, evitando riesgos para la entidad y hallazgos por parte de las entidades de seguimiento y control. </t>
  </si>
  <si>
    <r>
      <rPr>
        <b/>
        <sz val="11"/>
        <color theme="1"/>
        <rFont val="Arial"/>
        <family val="2"/>
      </rPr>
      <t>Control 1</t>
    </r>
    <r>
      <rPr>
        <sz val="11"/>
        <color theme="1"/>
        <rFont val="Arial"/>
        <family val="2"/>
      </rPr>
      <t xml:space="preserve">
Informe de Cartera (Cartera oct-nov.dic).
</t>
    </r>
    <r>
      <rPr>
        <b/>
        <sz val="11"/>
        <color theme="1"/>
        <rFont val="Arial"/>
        <family val="2"/>
      </rPr>
      <t xml:space="preserve">Control 2 </t>
    </r>
    <r>
      <rPr>
        <sz val="11"/>
        <color theme="1"/>
        <rFont val="Arial"/>
        <family val="2"/>
      </rPr>
      <t xml:space="preserve">
Informes de ingresos (oct-nov-dic)
Análisis comparativo facturas  Vs Ingresos.</t>
    </r>
  </si>
  <si>
    <r>
      <rPr>
        <b/>
        <sz val="11"/>
        <color rgb="FFC00000"/>
        <rFont val="Arial"/>
        <family val="2"/>
      </rPr>
      <t xml:space="preserve">Riesgo: </t>
    </r>
    <r>
      <rPr>
        <b/>
        <sz val="11"/>
        <color rgb="FF002060"/>
        <rFont val="Arial"/>
        <family val="2"/>
      </rPr>
      <t>"Aplicación incorrecta de la normativa vigente durante el período fiscal".</t>
    </r>
    <r>
      <rPr>
        <b/>
        <sz val="11"/>
        <color rgb="FFFF0000"/>
        <rFont val="Arial"/>
        <family val="2"/>
      </rPr>
      <t xml:space="preserve"> </t>
    </r>
    <r>
      <rPr>
        <b/>
        <sz val="11"/>
        <color rgb="FF002060"/>
        <rFont val="Arial"/>
        <family val="2"/>
      </rPr>
      <t xml:space="preserve">
</t>
    </r>
    <r>
      <rPr>
        <b/>
        <sz val="11"/>
        <color rgb="FFC00000"/>
        <rFont val="Arial"/>
        <family val="2"/>
      </rPr>
      <t xml:space="preserve">Descripción: </t>
    </r>
    <r>
      <rPr>
        <b/>
        <sz val="11"/>
        <color rgb="FF002060"/>
        <rFont val="Arial"/>
        <family val="2"/>
      </rPr>
      <t xml:space="preserve"> </t>
    </r>
    <r>
      <rPr>
        <b/>
        <sz val="11"/>
        <color rgb="FF0070C0"/>
        <rFont val="Arial"/>
        <family val="2"/>
      </rPr>
      <t xml:space="preserve">Cada vez que el auxiliar de contabilidad </t>
    </r>
    <r>
      <rPr>
        <sz val="11"/>
        <color theme="1"/>
        <rFont val="Arial"/>
        <family val="2"/>
      </rPr>
      <t xml:space="preserve">realice un registro contable </t>
    </r>
    <r>
      <rPr>
        <b/>
        <sz val="11"/>
        <color theme="9" tint="-0.249977111117893"/>
        <rFont val="Arial"/>
        <family val="2"/>
      </rPr>
      <t>este debe ser revisado  por la lider universitaria de contabilidad antes de pasar al cliente o a tesoreria</t>
    </r>
    <r>
      <rPr>
        <b/>
        <sz val="11"/>
        <color rgb="FF0070C0"/>
        <rFont val="Arial"/>
        <family val="2"/>
      </rPr>
      <t xml:space="preserve">  y valida el cumplimiento con relación a la norma vigente que aplica la entidad.</t>
    </r>
    <r>
      <rPr>
        <sz val="11"/>
        <color theme="1"/>
        <rFont val="Arial"/>
        <family val="2"/>
      </rPr>
      <t xml:space="preserve">
</t>
    </r>
    <r>
      <rPr>
        <b/>
        <sz val="11"/>
        <color rgb="FFC00000"/>
        <rFont val="Arial"/>
        <family val="2"/>
      </rPr>
      <t>Posible Desviación:</t>
    </r>
    <r>
      <rPr>
        <sz val="11"/>
        <color theme="1"/>
        <rFont val="Arial"/>
        <family val="2"/>
      </rPr>
      <t>En caso de presentarse una inconsistencia  se devuelve la causación al auxiliar de contabilidad para los ajustes que se requieran y</t>
    </r>
    <r>
      <rPr>
        <b/>
        <sz val="11"/>
        <color rgb="FFC00000"/>
        <rFont val="Arial"/>
        <family val="2"/>
      </rPr>
      <t xml:space="preserve"> </t>
    </r>
    <r>
      <rPr>
        <b/>
        <sz val="11"/>
        <color theme="1"/>
        <rFont val="Arial"/>
        <family val="2"/>
      </rPr>
      <t>se refuerza la capacitación al funcionario para fortalecer los conceptos normativos vigentes.</t>
    </r>
    <r>
      <rPr>
        <sz val="11"/>
        <color theme="1"/>
        <rFont val="Arial"/>
        <family val="2"/>
      </rPr>
      <t xml:space="preserve">
</t>
    </r>
    <r>
      <rPr>
        <b/>
        <sz val="11"/>
        <color rgb="FFC00000"/>
        <rFont val="Arial"/>
        <family val="2"/>
      </rPr>
      <t>Evidencias:</t>
    </r>
    <r>
      <rPr>
        <b/>
        <sz val="11"/>
        <color rgb="FF002060"/>
        <rFont val="Arial"/>
        <family val="2"/>
      </rPr>
      <t xml:space="preserve">   Archivo de causaciones Vs inconsistencias presentadas.
</t>
    </r>
    <r>
      <rPr>
        <b/>
        <sz val="11"/>
        <color rgb="FFC00000"/>
        <rFont val="Arial"/>
        <family val="2"/>
      </rPr>
      <t xml:space="preserve">Controles: (1)
</t>
    </r>
    <r>
      <rPr>
        <b/>
        <sz val="11"/>
        <color theme="1"/>
        <rFont val="Arial"/>
        <family val="2"/>
      </rPr>
      <t>1. Revisión registros contables por parte de la líder universitaria de contabilidad.</t>
    </r>
  </si>
  <si>
    <r>
      <rPr>
        <b/>
        <sz val="9"/>
        <color theme="1"/>
        <rFont val="Arial"/>
        <family val="2"/>
      </rPr>
      <t>1.OCI</t>
    </r>
    <r>
      <rPr>
        <sz val="9"/>
        <color theme="1"/>
        <rFont val="Arial"/>
        <family val="2"/>
      </rPr>
      <t>:El jefe de control Interno verifica la informacion suministrada con respecto al diseño de controles, en caso que el cuntrol no cumpla su proposito, recomienda a la Subdirección de Planeación- Calidad implementar el control con los lideres de proceso o sea con la 1° de defensa y luego de revisado y ajustado se realiza mesa de trabajo con Calidad para confrontar si, si opera el control, bajo el nuevo diseño</t>
    </r>
  </si>
  <si>
    <r>
      <rPr>
        <b/>
        <sz val="9"/>
        <color theme="1"/>
        <rFont val="Arial"/>
        <family val="2"/>
      </rPr>
      <t>1.OCI:</t>
    </r>
    <r>
      <rPr>
        <sz val="9"/>
        <color theme="1"/>
        <rFont val="Arial"/>
        <family val="2"/>
      </rPr>
      <t xml:space="preserve">Se hace seguimiento a las acciones y  se envian  correos electronicos donde se deben determinar las causa que dieron origen a loshallazgos por alguna de las metodologias, los 5 porqué,fin atacar la causa que va atada al riesgo con el proposito de que la acción  correctivas cumpla con la mejora.
</t>
    </r>
    <r>
      <rPr>
        <b/>
        <sz val="9"/>
        <color theme="1"/>
        <rFont val="Arial"/>
        <family val="2"/>
      </rPr>
      <t>2.SIG:</t>
    </r>
    <r>
      <rPr>
        <sz val="9"/>
        <color theme="1"/>
        <rFont val="Arial"/>
        <family val="2"/>
      </rPr>
      <t xml:space="preserve">Se comparte seguimiento del </t>
    </r>
    <r>
      <rPr>
        <b/>
        <sz val="9"/>
        <color theme="1"/>
        <rFont val="Arial"/>
        <family val="2"/>
      </rPr>
      <t xml:space="preserve">Plan de Mejoramiento del SIG, </t>
    </r>
    <r>
      <rPr>
        <sz val="9"/>
        <color theme="1"/>
        <rFont val="Arial"/>
        <family val="2"/>
      </rPr>
      <t>a los responsables, solicitando realizar las acciones de mejora pendientes, y remitir las respectivas evidencias.
Se actualza el</t>
    </r>
    <r>
      <rPr>
        <b/>
        <sz val="9"/>
        <color theme="1"/>
        <rFont val="Arial"/>
        <family val="2"/>
      </rPr>
      <t xml:space="preserve"> consolidado del Plan de Mejoraiento</t>
    </r>
    <r>
      <rPr>
        <sz val="9"/>
        <color theme="1"/>
        <rFont val="Arial"/>
        <family val="2"/>
      </rPr>
      <t xml:space="preserve"> con las acciones de mejora implementadas.</t>
    </r>
  </si>
  <si>
    <r>
      <rPr>
        <b/>
        <sz val="9"/>
        <color theme="1"/>
        <rFont val="Arial"/>
        <family val="2"/>
      </rPr>
      <t xml:space="preserve">1.OCI:
</t>
    </r>
    <r>
      <rPr>
        <sz val="9"/>
        <color theme="1"/>
        <rFont val="Arial"/>
        <family val="2"/>
      </rPr>
      <t>Cronograma v.s. programación
verificar pagina web,cumplimiento de la Resolución de Tics 3654 /2015.
2.</t>
    </r>
    <r>
      <rPr>
        <b/>
        <sz val="9"/>
        <color theme="1"/>
        <rFont val="Arial"/>
        <family val="2"/>
      </rPr>
      <t xml:space="preserve">SIG: </t>
    </r>
    <r>
      <rPr>
        <sz val="9"/>
        <color theme="1"/>
        <rFont val="Arial"/>
        <family val="2"/>
      </rPr>
      <t>Para dar cumplimiento con las auditorias progamadas del SIG,  para la vigencia 2020, se  ejecutó en el mes de noviembre las auditorias a las filiales de manera remota, cumpliendo  así en un 100% con la programación.</t>
    </r>
  </si>
  <si>
    <t>1. Seguimiento al Planeador Mensual  diligenciado  en el plan de contingencia  covid-19 y programador de cátedras.
Registro estadístico. (Seguimiento indicadores.
3. Análisis de Encuestas en registro estadístico y Evaluación de objetivos de talleres</t>
  </si>
  <si>
    <t>Control 1: Mantenimiento semestral Software.
Control 2: Informe mensual gestión tecnológica</t>
  </si>
  <si>
    <t xml:space="preserve"> Control 1: Debido a la emergencia sanitaria covid-19, no se pudo llevar a cabo el mantenimiento preventivo del hardware, en los tiempos establecidos, esta actividad quedó programada para llevar a cabo en el mes de noviembre.</t>
  </si>
  <si>
    <t>Control 1: Informe de control de herramienta.
Control 2:Verificar utilización de herramienta instaladas</t>
  </si>
  <si>
    <t>Controles:Informe de politicas de infraestructura aplicadas y monitoreo de seguridad de equipos y servidores</t>
  </si>
  <si>
    <t xml:space="preserve">*Requerimientos de solicitudes recibidias y aprobadas de bienes y servicios.                     </t>
  </si>
  <si>
    <t xml:space="preserve">De acuerdo a stock se suministraron bienes y servicios, según requerimientos de las dependencias, y se adquiere lo necesario para Biblioteca y sus proyectos. 
</t>
  </si>
  <si>
    <t xml:space="preserve">*Las respectivas actas de asistencia virtual a los diferentes comìtes de contratacion convocados y aprobados por la BPP.                                       </t>
  </si>
  <si>
    <t xml:space="preserve">*Ordenes de entrega de los bienes solicitados, aprobados y disponibles.                </t>
  </si>
  <si>
    <t>Actualizacion y puesta en funcionamiento del modulo de inventarios.</t>
  </si>
  <si>
    <t xml:space="preserve">Aprobación de contrato para la activación de la plataforma del módulo Inventarios.   </t>
  </si>
  <si>
    <t xml:space="preserve">*Actas de inventario, verificados,  y confrontados, segun la presencialidad de los responsables de cartera.                                           </t>
  </si>
  <si>
    <t>La confrontación de bienes devolutivos se hara una vez retornen a la presencialidad los responsables de cartera, a causa del COVID-19, según procedimiento y cronograma establecido..</t>
  </si>
  <si>
    <t xml:space="preserve">                                           *Orden de salida y traslados autorizados de bienes.                                                                         </t>
  </si>
  <si>
    <t xml:space="preserve">*Memorando de revision de bienes devolutivos por cartera de responsable para el segundo trimestre tambien.                                </t>
  </si>
  <si>
    <t xml:space="preserve">Actas del comité de contratación realizadas durante el CUARTO trimestre </t>
  </si>
  <si>
    <t>En el cuarto trimestre se revisa en el comité interno disciplinario un acción que estaba pendiente por subsanar.</t>
  </si>
  <si>
    <t>Actas del Comité de Conciliacion realizadas en el cuarto trimestre de 2020 
Se anexa acta de Comité de Conciliación de julio de 2020</t>
  </si>
  <si>
    <t xml:space="preserve">Durante el cuarto trimestre se llevaron a cabo reuniones del área jurídica para analizar situaciiones jurídicas y verificar el cumpilmiento estricto de la norma, se anexan invitaciones </t>
  </si>
  <si>
    <r>
      <rPr>
        <b/>
        <i/>
        <sz val="10"/>
        <color rgb="FFC00000"/>
        <rFont val="Arial"/>
        <family val="2"/>
      </rPr>
      <t>Descripción:</t>
    </r>
    <r>
      <rPr>
        <b/>
        <i/>
        <sz val="10"/>
        <color rgb="FF002060"/>
        <rFont val="Arial"/>
        <family val="2"/>
      </rPr>
      <t>El comité formulador de proyectos,</t>
    </r>
    <r>
      <rPr>
        <sz val="10"/>
        <color rgb="FF222222"/>
        <rFont val="Arial"/>
        <family val="2"/>
      </rPr>
      <t xml:space="preserve"> revisa </t>
    </r>
    <r>
      <rPr>
        <b/>
        <sz val="10"/>
        <color rgb="FFC00000"/>
        <rFont val="Arial"/>
        <family val="2"/>
      </rPr>
      <t>mensualmente</t>
    </r>
    <r>
      <rPr>
        <sz val="10"/>
        <color rgb="FF222222"/>
        <rFont val="Arial"/>
        <family val="2"/>
      </rPr>
      <t xml:space="preserve">, la </t>
    </r>
    <r>
      <rPr>
        <i/>
        <sz val="10"/>
        <color rgb="FF222222"/>
        <rFont val="Arial"/>
        <family val="2"/>
      </rPr>
      <t>Aplicación de los criterios de priorización, definidos en el numeral 2.5.2 del Protocolo para alianzas estratégicas PR-GE-01</t>
    </r>
    <r>
      <rPr>
        <sz val="10"/>
        <color rgb="FF222222"/>
        <rFont val="Arial"/>
        <family val="2"/>
      </rPr>
      <t xml:space="preserve">. </t>
    </r>
    <r>
      <rPr>
        <b/>
        <i/>
        <sz val="10"/>
        <color rgb="FF0070C0"/>
        <rFont val="Arial"/>
        <family val="2"/>
      </rPr>
      <t>Este control se ha venido implementando a partir de las sesiones del Grupo Formulador de Proyectos, y</t>
    </r>
    <r>
      <rPr>
        <sz val="10"/>
        <color rgb="FF222222"/>
        <rFont val="Arial"/>
        <family val="2"/>
      </rPr>
      <t xml:space="preserve"> las reuniones de socialización del protocolo que ha hecho Diana Quiroz con los procesos misionales.
El proceso de Gestión Humana, lidera la adopción del Código de ética y realiza la  campaña de promoción de los valores institucionales.</t>
    </r>
    <r>
      <rPr>
        <b/>
        <i/>
        <sz val="10"/>
        <color rgb="FFC00000"/>
        <rFont val="Arial"/>
        <family val="2"/>
      </rPr>
      <t xml:space="preserve"> El equipo formulador de proyectos,</t>
    </r>
    <r>
      <rPr>
        <sz val="10"/>
        <color rgb="FF222222"/>
        <rFont val="Arial"/>
        <family val="2"/>
      </rPr>
      <t xml:space="preserve">  en el ejercicio de sus funciones, </t>
    </r>
    <r>
      <rPr>
        <b/>
        <i/>
        <sz val="10"/>
        <color rgb="FF002060"/>
        <rFont val="Arial"/>
        <family val="2"/>
      </rPr>
      <t xml:space="preserve">verifica mensualmente la transparencia </t>
    </r>
    <r>
      <rPr>
        <sz val="10"/>
        <color rgb="FF222222"/>
        <rFont val="Arial"/>
        <family val="2"/>
      </rPr>
      <t xml:space="preserve">en la ejecución de los proyectos,  y hace apropiación  de  los valores descritos como parte de la ambientación y cumplimiento de  estos.
</t>
    </r>
    <r>
      <rPr>
        <b/>
        <sz val="10"/>
        <color rgb="FFC00000"/>
        <rFont val="Arial"/>
        <family val="2"/>
      </rPr>
      <t>Evidencias:</t>
    </r>
    <r>
      <rPr>
        <b/>
        <sz val="10"/>
        <color theme="1"/>
        <rFont val="Arial"/>
        <family val="2"/>
      </rPr>
      <t xml:space="preserve"> Protocolo de alianzas estratégicas, Actas grupo formulador de proyectos, Promoción de los valores institucionales.</t>
    </r>
    <r>
      <rPr>
        <b/>
        <sz val="10"/>
        <color rgb="FFC00000"/>
        <rFont val="Arial"/>
        <family val="2"/>
      </rPr>
      <t xml:space="preserve">
CONTROLES: (2)
</t>
    </r>
    <r>
      <rPr>
        <b/>
        <sz val="10"/>
        <color theme="1"/>
        <rFont val="Arial"/>
        <family val="2"/>
      </rPr>
      <t xml:space="preserve">1. Aplicación de criterios de priorización definidos en el protocolo de alianzas.
2. Adopción del código  ética del equipo formulador de proyectos en el ejercicio de sus funciones.
</t>
    </r>
    <r>
      <rPr>
        <b/>
        <sz val="10"/>
        <color rgb="FFC00000"/>
        <rFont val="Arial"/>
        <family val="2"/>
      </rPr>
      <t xml:space="preserve">
</t>
    </r>
    <r>
      <rPr>
        <sz val="10"/>
        <color rgb="FF222222"/>
        <rFont val="Arial"/>
        <family val="2"/>
      </rPr>
      <t xml:space="preserve">
 </t>
    </r>
  </si>
  <si>
    <r>
      <rPr>
        <b/>
        <i/>
        <sz val="10"/>
        <color rgb="FFC00000"/>
        <rFont val="Arial"/>
        <family val="2"/>
      </rPr>
      <t xml:space="preserve">Descripción </t>
    </r>
    <r>
      <rPr>
        <b/>
        <sz val="10"/>
        <color theme="9" tint="-0.249977111117893"/>
        <rFont val="Arial"/>
        <family val="2"/>
      </rPr>
      <t>:</t>
    </r>
    <r>
      <rPr>
        <b/>
        <i/>
        <sz val="10"/>
        <color theme="9" tint="-0.249977111117893"/>
        <rFont val="Arial"/>
        <family val="2"/>
      </rPr>
      <t>El comité de evaluación y desempeño</t>
    </r>
    <r>
      <rPr>
        <b/>
        <sz val="10"/>
        <color theme="1"/>
        <rFont val="Arial"/>
        <family val="2"/>
      </rPr>
      <t xml:space="preserve"> </t>
    </r>
    <r>
      <rPr>
        <b/>
        <sz val="10"/>
        <color theme="3" tint="-0.249977111117893"/>
        <rFont val="Arial"/>
        <family val="2"/>
      </rPr>
      <t xml:space="preserve">verifica </t>
    </r>
    <r>
      <rPr>
        <b/>
        <sz val="10"/>
        <color rgb="FF002060"/>
        <rFont val="Arial"/>
        <family val="2"/>
      </rPr>
      <t xml:space="preserve">trimestralmente , </t>
    </r>
    <r>
      <rPr>
        <b/>
        <sz val="10"/>
        <color theme="1"/>
        <rFont val="Arial"/>
        <family val="2"/>
      </rPr>
      <t xml:space="preserve">la articulación de  los objetivos estratégicos, con los proyectos de inversión y el plan de acción y a su vez verifica la  articulación de los objetivos estratégicos 1 y 2 con el plan de desarrollo municipal.
Objetivos estratégicos: (1.Posicionar la Biblioteca Pública Piloto de Medellín para América Latina como centro vivo de información y pensamiento, 2.Generar ruta de apropiación social del patrimonio y las memorias de los materiales de la Biblioteca Pública Piloto).
</t>
    </r>
    <r>
      <rPr>
        <b/>
        <sz val="10"/>
        <color rgb="FFC00000"/>
        <rFont val="Arial"/>
        <family val="2"/>
      </rPr>
      <t xml:space="preserve">Desviaciones posibles: </t>
    </r>
    <r>
      <rPr>
        <b/>
        <sz val="10"/>
        <color rgb="FF002060"/>
        <rFont val="Arial"/>
        <family val="2"/>
      </rPr>
      <t>En caso de encontrar información faltante,</t>
    </r>
    <r>
      <rPr>
        <b/>
        <sz val="10"/>
        <color theme="5"/>
        <rFont val="Arial"/>
        <family val="2"/>
      </rPr>
      <t xml:space="preserve"> </t>
    </r>
    <r>
      <rPr>
        <b/>
        <sz val="10"/>
        <rFont val="Arial"/>
        <family val="2"/>
      </rPr>
      <t>se</t>
    </r>
    <r>
      <rPr>
        <b/>
        <sz val="10"/>
        <color theme="5"/>
        <rFont val="Arial"/>
        <family val="2"/>
      </rPr>
      <t xml:space="preserve"> </t>
    </r>
    <r>
      <rPr>
        <b/>
        <sz val="10"/>
        <color theme="1"/>
        <rFont val="Arial"/>
        <family val="2"/>
      </rPr>
      <t xml:space="preserve">solicita por correo lo pertinente,  para poder continuar el seguimiento y control del plan estratégico.
</t>
    </r>
    <r>
      <rPr>
        <b/>
        <i/>
        <sz val="10"/>
        <color rgb="FFC00000"/>
        <rFont val="Arial"/>
        <family val="2"/>
      </rPr>
      <t>Evidencia:</t>
    </r>
    <r>
      <rPr>
        <b/>
        <i/>
        <sz val="10"/>
        <color theme="1"/>
        <rFont val="Arial"/>
        <family val="2"/>
      </rPr>
      <t xml:space="preserve"> Actas de comité de evaluación y desempeño, Evaluación físico financiera del plan estratégico, Evaluación física trimestral, Plan de acción, POAI.</t>
    </r>
    <r>
      <rPr>
        <b/>
        <i/>
        <sz val="10"/>
        <color rgb="FFC00000"/>
        <rFont val="Arial"/>
        <family val="2"/>
      </rPr>
      <t xml:space="preserve">
Controles: (2):</t>
    </r>
    <r>
      <rPr>
        <b/>
        <i/>
        <sz val="10"/>
        <color theme="3" tint="-0.249977111117893"/>
        <rFont val="Arial"/>
        <family val="2"/>
      </rPr>
      <t xml:space="preserve"> 
</t>
    </r>
    <r>
      <rPr>
        <b/>
        <i/>
        <sz val="10"/>
        <color theme="1"/>
        <rFont val="Arial"/>
        <family val="2"/>
      </rPr>
      <t xml:space="preserve">1.Articulación de  los objetivos estratégicos, con los proyectos de inversión y el plan de acción.
2.Articulación de los objetivos estratégicos 1 y 2 con el plan de desarrollo municipal.
</t>
    </r>
  </si>
  <si>
    <r>
      <rPr>
        <b/>
        <sz val="12"/>
        <color theme="1"/>
        <rFont val="Arial"/>
        <family val="2"/>
      </rPr>
      <t>Control 1:</t>
    </r>
    <r>
      <rPr>
        <sz val="12"/>
        <color theme="1"/>
        <rFont val="Arial"/>
        <family val="2"/>
      </rPr>
      <t xml:space="preserve"> Seguimiento Plan de acción y POAI,  con corte a diciembre  30.
Evaluación Físico Financiera a diciembre 30.
</t>
    </r>
    <r>
      <rPr>
        <b/>
        <sz val="12"/>
        <color theme="1"/>
        <rFont val="Arial"/>
        <family val="2"/>
      </rPr>
      <t xml:space="preserve">Control 2:
</t>
    </r>
    <r>
      <rPr>
        <sz val="12"/>
        <color theme="1"/>
        <rFont val="Arial"/>
        <family val="2"/>
      </rPr>
      <t xml:space="preserve"> (Por proyecto)
Anexos de formulación de los dos proyectos (Biblioteca Digital y Museo Cámara de Maravillas).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</si>
</sst>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quot;€&quot;_-;\-* #,##0.00\ &quot;€&quot;_-;_-* &quot;-&quot;??\ &quot;€&quot;_-;_-@_-"/>
    <numFmt numFmtId="165" formatCode="0.0%"/>
  </numFmts>
  <fonts count="270" x14ac:knownFonts="1">
    <font>
      <sz val="11"/>
      <color theme="1"/>
      <name val="Calibri"/>
      <family val="2"/>
      <scheme val="minor"/>
    </font>
    <font>
      <sz val="10"/>
      <name val="Arial"/>
      <family val="2"/>
    </font>
    <font>
      <sz val="11"/>
      <color theme="1"/>
      <name val="Arial"/>
      <family val="2"/>
    </font>
    <font>
      <sz val="11"/>
      <color theme="1"/>
      <name val="Calibri"/>
      <family val="2"/>
      <scheme val="minor"/>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2"/>
      <name val="Arial"/>
      <family val="2"/>
    </font>
    <font>
      <sz val="10"/>
      <color theme="1"/>
      <name val="Arial"/>
      <family val="2"/>
    </font>
    <font>
      <b/>
      <sz val="11"/>
      <color theme="1"/>
      <name val="Arial"/>
      <family val="2"/>
    </font>
    <font>
      <sz val="12"/>
      <color theme="1"/>
      <name val="Calibri"/>
      <family val="2"/>
      <scheme val="minor"/>
    </font>
    <font>
      <b/>
      <sz val="12"/>
      <color theme="1"/>
      <name val="Arial"/>
      <family val="2"/>
    </font>
    <font>
      <sz val="12"/>
      <color theme="1"/>
      <name val="Arial"/>
      <family val="2"/>
    </font>
    <font>
      <sz val="11"/>
      <color rgb="FFFF0000"/>
      <name val="Arial"/>
      <family val="2"/>
    </font>
    <font>
      <b/>
      <sz val="10"/>
      <color theme="1"/>
      <name val="Arial"/>
      <family val="2"/>
    </font>
    <font>
      <b/>
      <sz val="16"/>
      <color theme="1"/>
      <name val="Arial"/>
      <family val="2"/>
    </font>
    <font>
      <b/>
      <i/>
      <sz val="22"/>
      <color theme="0"/>
      <name val="Arial"/>
      <family val="2"/>
    </font>
    <font>
      <b/>
      <sz val="14"/>
      <color theme="1"/>
      <name val="Arial"/>
      <family val="2"/>
    </font>
    <font>
      <sz val="11"/>
      <name val="Arial"/>
      <family val="2"/>
    </font>
    <font>
      <sz val="14"/>
      <color theme="1"/>
      <name val="Arial"/>
      <family val="2"/>
    </font>
    <font>
      <b/>
      <i/>
      <sz val="14"/>
      <name val="Arial"/>
      <family val="2"/>
    </font>
    <font>
      <b/>
      <sz val="11"/>
      <color rgb="FF0070C0"/>
      <name val="Arial"/>
      <family val="2"/>
    </font>
    <font>
      <b/>
      <sz val="11"/>
      <color rgb="FFFF0000"/>
      <name val="Arial"/>
      <family val="2"/>
    </font>
    <font>
      <u/>
      <sz val="11"/>
      <color theme="10"/>
      <name val="Calibri"/>
      <family val="2"/>
      <scheme val="minor"/>
    </font>
    <font>
      <sz val="9"/>
      <color theme="1"/>
      <name val="Arial"/>
      <family val="2"/>
    </font>
    <font>
      <sz val="10"/>
      <color rgb="FFFF0000"/>
      <name val="Arial"/>
      <family val="2"/>
    </font>
    <font>
      <b/>
      <sz val="10"/>
      <color rgb="FFFF0000"/>
      <name val="Arial"/>
      <family val="2"/>
    </font>
    <font>
      <b/>
      <sz val="9"/>
      <color theme="1"/>
      <name val="Arial"/>
      <family val="2"/>
    </font>
    <font>
      <b/>
      <i/>
      <sz val="12"/>
      <color theme="1"/>
      <name val="Arial"/>
      <family val="2"/>
    </font>
    <font>
      <b/>
      <i/>
      <sz val="11"/>
      <color theme="1"/>
      <name val="Arial"/>
      <family val="2"/>
    </font>
    <font>
      <b/>
      <i/>
      <sz val="10"/>
      <color theme="1"/>
      <name val="Arial"/>
      <family val="2"/>
    </font>
    <font>
      <b/>
      <i/>
      <sz val="11"/>
      <name val="Arial"/>
      <family val="2"/>
    </font>
    <font>
      <b/>
      <sz val="10"/>
      <color rgb="FF0070C0"/>
      <name val="Arial"/>
      <family val="2"/>
    </font>
    <font>
      <sz val="11"/>
      <color theme="9" tint="-0.249977111117893"/>
      <name val="Arial"/>
      <family val="2"/>
    </font>
    <font>
      <b/>
      <sz val="11"/>
      <color rgb="FF00B050"/>
      <name val="Arial"/>
      <family val="2"/>
    </font>
    <font>
      <b/>
      <sz val="11"/>
      <color theme="9" tint="-0.249977111117893"/>
      <name val="Arial"/>
      <family val="2"/>
    </font>
    <font>
      <b/>
      <sz val="11"/>
      <color rgb="FFC00000"/>
      <name val="Arial"/>
      <family val="2"/>
    </font>
    <font>
      <b/>
      <sz val="12"/>
      <color theme="0"/>
      <name val="Arial"/>
      <family val="2"/>
    </font>
    <font>
      <b/>
      <sz val="11"/>
      <color rgb="FF002060"/>
      <name val="Arial"/>
      <family val="2"/>
    </font>
    <font>
      <b/>
      <i/>
      <sz val="12"/>
      <color rgb="FF002060"/>
      <name val="Arial"/>
      <family val="2"/>
    </font>
    <font>
      <b/>
      <sz val="12"/>
      <color rgb="FF002060"/>
      <name val="Arial"/>
      <family val="2"/>
    </font>
    <font>
      <b/>
      <sz val="14"/>
      <name val="Arial"/>
      <family val="2"/>
    </font>
    <font>
      <b/>
      <i/>
      <sz val="11"/>
      <color rgb="FFC00000"/>
      <name val="Arial"/>
      <family val="2"/>
    </font>
    <font>
      <b/>
      <sz val="12"/>
      <color rgb="FFC00000"/>
      <name val="Arial"/>
      <family val="2"/>
    </font>
    <font>
      <b/>
      <sz val="12"/>
      <color theme="9" tint="-0.249977111117893"/>
      <name val="Arial"/>
      <family val="2"/>
    </font>
    <font>
      <b/>
      <i/>
      <sz val="12"/>
      <color rgb="FFC00000"/>
      <name val="Arial"/>
      <family val="2"/>
    </font>
    <font>
      <b/>
      <sz val="12"/>
      <color theme="3" tint="-0.499984740745262"/>
      <name val="Arial"/>
      <family val="2"/>
    </font>
    <font>
      <b/>
      <sz val="14"/>
      <color theme="3" tint="-0.499984740745262"/>
      <name val="Arial"/>
      <family val="2"/>
    </font>
    <font>
      <b/>
      <sz val="10"/>
      <color theme="3" tint="-0.499984740745262"/>
      <name val="Arial"/>
      <family val="2"/>
    </font>
    <font>
      <b/>
      <sz val="10"/>
      <color theme="0"/>
      <name val="Arial"/>
      <family val="2"/>
    </font>
    <font>
      <sz val="11"/>
      <color rgb="FFC00000"/>
      <name val="Arial"/>
      <family val="2"/>
    </font>
    <font>
      <b/>
      <sz val="10"/>
      <color theme="9" tint="-0.249977111117893"/>
      <name val="Arial"/>
      <family val="2"/>
    </font>
    <font>
      <b/>
      <sz val="10"/>
      <color rgb="FFC00000"/>
      <name val="Arial"/>
      <family val="2"/>
    </font>
    <font>
      <b/>
      <sz val="12"/>
      <color rgb="FF0070C0"/>
      <name val="Arial"/>
      <family val="2"/>
    </font>
    <font>
      <b/>
      <sz val="12"/>
      <color theme="5" tint="-0.249977111117893"/>
      <name val="Arial"/>
      <family val="2"/>
    </font>
    <font>
      <b/>
      <i/>
      <sz val="12"/>
      <color theme="4" tint="-0.249977111117893"/>
      <name val="Arial"/>
      <family val="2"/>
    </font>
    <font>
      <b/>
      <i/>
      <sz val="12"/>
      <color rgb="FF7030A0"/>
      <name val="Arial"/>
      <family val="2"/>
    </font>
    <font>
      <b/>
      <i/>
      <sz val="11"/>
      <color rgb="FFFF0000"/>
      <name val="Arial"/>
      <family val="2"/>
    </font>
    <font>
      <b/>
      <i/>
      <sz val="11"/>
      <color rgb="FF0070C0"/>
      <name val="Arial"/>
      <family val="2"/>
    </font>
    <font>
      <b/>
      <i/>
      <sz val="11"/>
      <color theme="9" tint="-0.249977111117893"/>
      <name val="Arial"/>
      <family val="2"/>
    </font>
    <font>
      <b/>
      <i/>
      <sz val="11"/>
      <color theme="7" tint="-0.249977111117893"/>
      <name val="Arial"/>
      <family val="2"/>
    </font>
    <font>
      <b/>
      <i/>
      <sz val="10"/>
      <color rgb="FF002060"/>
      <name val="Arial"/>
      <family val="2"/>
    </font>
    <font>
      <b/>
      <sz val="10"/>
      <color rgb="FF00B050"/>
      <name val="Arial"/>
      <family val="2"/>
    </font>
    <font>
      <sz val="10"/>
      <color rgb="FF0070C0"/>
      <name val="Arial"/>
      <family val="2"/>
    </font>
    <font>
      <b/>
      <sz val="12"/>
      <color theme="9" tint="-0.499984740745262"/>
      <name val="Arial"/>
      <family val="2"/>
    </font>
    <font>
      <sz val="14"/>
      <name val="Arial"/>
      <family val="2"/>
    </font>
    <font>
      <b/>
      <i/>
      <sz val="14"/>
      <color theme="1"/>
      <name val="Arial"/>
      <family val="2"/>
    </font>
    <font>
      <b/>
      <sz val="14"/>
      <color rgb="FFC00000"/>
      <name val="Arial"/>
      <family val="2"/>
    </font>
    <font>
      <sz val="14"/>
      <color rgb="FFFF0000"/>
      <name val="Arial"/>
      <family val="2"/>
    </font>
    <font>
      <b/>
      <i/>
      <sz val="14"/>
      <color rgb="FF0070C0"/>
      <name val="Arial"/>
      <family val="2"/>
    </font>
    <font>
      <i/>
      <sz val="14"/>
      <color theme="1"/>
      <name val="Arial"/>
      <family val="2"/>
    </font>
    <font>
      <b/>
      <sz val="14"/>
      <color rgb="FFFF0000"/>
      <name val="Arial"/>
      <family val="2"/>
    </font>
    <font>
      <b/>
      <sz val="14"/>
      <color theme="9" tint="-0.499984740745262"/>
      <name val="Arial"/>
      <family val="2"/>
    </font>
    <font>
      <b/>
      <sz val="14"/>
      <color rgb="FF002060"/>
      <name val="Arial"/>
      <family val="2"/>
    </font>
    <font>
      <b/>
      <sz val="14"/>
      <color rgb="FF7030A0"/>
      <name val="Arial"/>
      <family val="2"/>
    </font>
    <font>
      <b/>
      <i/>
      <sz val="10"/>
      <color theme="0"/>
      <name val="Arial"/>
      <family val="2"/>
    </font>
    <font>
      <b/>
      <i/>
      <sz val="12"/>
      <color theme="0"/>
      <name val="Arial"/>
      <family val="2"/>
    </font>
    <font>
      <b/>
      <i/>
      <sz val="9"/>
      <color rgb="FF002060"/>
      <name val="Arial"/>
      <family val="2"/>
    </font>
    <font>
      <b/>
      <sz val="11"/>
      <color theme="0"/>
      <name val="Arial"/>
      <family val="2"/>
    </font>
    <font>
      <b/>
      <sz val="11"/>
      <color theme="3" tint="-0.499984740745262"/>
      <name val="Arial"/>
      <family val="2"/>
    </font>
    <font>
      <b/>
      <sz val="14"/>
      <color rgb="FF005A9E"/>
      <name val="Arial"/>
      <family val="2"/>
    </font>
    <font>
      <b/>
      <sz val="10"/>
      <color rgb="FF002060"/>
      <name val="Arial"/>
      <family val="2"/>
    </font>
    <font>
      <b/>
      <i/>
      <sz val="10"/>
      <color theme="3"/>
      <name val="Arial"/>
      <family val="2"/>
    </font>
    <font>
      <b/>
      <i/>
      <sz val="10"/>
      <color rgb="FFFF0000"/>
      <name val="Arial"/>
      <family val="2"/>
    </font>
    <font>
      <b/>
      <i/>
      <sz val="10"/>
      <color rgb="FF00B050"/>
      <name val="Arial"/>
      <family val="2"/>
    </font>
    <font>
      <b/>
      <i/>
      <sz val="10"/>
      <color theme="9" tint="-0.499984740745262"/>
      <name val="Arial"/>
      <family val="2"/>
    </font>
    <font>
      <b/>
      <i/>
      <sz val="10"/>
      <color rgb="FFC00000"/>
      <name val="Arial"/>
      <family val="2"/>
    </font>
    <font>
      <b/>
      <i/>
      <sz val="10"/>
      <color theme="9" tint="-0.249977111117893"/>
      <name val="Arial"/>
      <family val="2"/>
    </font>
    <font>
      <b/>
      <i/>
      <sz val="10"/>
      <color rgb="FF0070C0"/>
      <name val="Arial"/>
      <family val="2"/>
    </font>
    <font>
      <b/>
      <i/>
      <sz val="10"/>
      <color rgb="FF000000"/>
      <name val="Arial"/>
      <family val="2"/>
    </font>
    <font>
      <b/>
      <i/>
      <sz val="10"/>
      <color theme="4"/>
      <name val="Arial"/>
      <family val="2"/>
    </font>
    <font>
      <b/>
      <i/>
      <sz val="10"/>
      <color rgb="FF00CC00"/>
      <name val="Arial"/>
      <family val="2"/>
    </font>
    <font>
      <b/>
      <sz val="10"/>
      <color theme="3"/>
      <name val="Arial"/>
      <family val="2"/>
    </font>
    <font>
      <b/>
      <i/>
      <sz val="11"/>
      <color theme="3" tint="-0.249977111117893"/>
      <name val="Arial"/>
      <family val="2"/>
    </font>
    <font>
      <b/>
      <i/>
      <sz val="11"/>
      <color rgb="FF002060"/>
      <name val="Arial"/>
      <family val="2"/>
    </font>
    <font>
      <b/>
      <i/>
      <sz val="22"/>
      <color theme="1"/>
      <name val="Arial"/>
      <family val="2"/>
    </font>
    <font>
      <b/>
      <sz val="10"/>
      <name val="Arial"/>
      <family val="2"/>
    </font>
    <font>
      <sz val="10"/>
      <color rgb="FFC00000"/>
      <name val="Arial"/>
      <family val="2"/>
    </font>
    <font>
      <b/>
      <i/>
      <sz val="16"/>
      <color theme="1"/>
      <name val="Arial"/>
      <family val="2"/>
    </font>
    <font>
      <u/>
      <sz val="10"/>
      <color theme="10"/>
      <name val="Arial"/>
      <family val="2"/>
    </font>
    <font>
      <b/>
      <sz val="8"/>
      <color theme="1"/>
      <name val="Arial"/>
      <family val="2"/>
    </font>
    <font>
      <b/>
      <sz val="18"/>
      <color rgb="FF002060"/>
      <name val="Arial"/>
      <family val="2"/>
    </font>
    <font>
      <sz val="10"/>
      <color rgb="FF00B050"/>
      <name val="Arial"/>
      <family val="2"/>
    </font>
    <font>
      <b/>
      <sz val="10"/>
      <color theme="7" tint="0.39997558519241921"/>
      <name val="Arial"/>
      <family val="2"/>
    </font>
    <font>
      <b/>
      <sz val="10"/>
      <color theme="8" tint="-0.249977111117893"/>
      <name val="Arial"/>
      <family val="2"/>
    </font>
    <font>
      <sz val="10"/>
      <color theme="8" tint="-0.499984740745262"/>
      <name val="Arial"/>
      <family val="2"/>
    </font>
    <font>
      <sz val="10"/>
      <color rgb="FF002060"/>
      <name val="Arial"/>
      <family val="2"/>
    </font>
    <font>
      <sz val="11"/>
      <color rgb="FF002060"/>
      <name val="Arial"/>
      <family val="2"/>
    </font>
    <font>
      <b/>
      <sz val="10"/>
      <color rgb="FF005A9E"/>
      <name val="Arial"/>
      <family val="2"/>
    </font>
    <font>
      <b/>
      <sz val="11"/>
      <color theme="5" tint="-0.249977111117893"/>
      <name val="Arial"/>
      <family val="2"/>
    </font>
    <font>
      <b/>
      <i/>
      <sz val="11"/>
      <color rgb="FF00B0F0"/>
      <name val="Arial"/>
      <family val="2"/>
    </font>
    <font>
      <b/>
      <sz val="16"/>
      <color rgb="FF002060"/>
      <name val="Arial"/>
      <family val="2"/>
    </font>
    <font>
      <b/>
      <sz val="10"/>
      <color rgb="FF00B0F0"/>
      <name val="Arial"/>
      <family val="2"/>
    </font>
    <font>
      <b/>
      <sz val="10"/>
      <color rgb="FF00CC00"/>
      <name val="Arial"/>
      <family val="2"/>
    </font>
    <font>
      <sz val="12"/>
      <color rgb="FF002060"/>
      <name val="Arial"/>
      <family val="2"/>
    </font>
    <font>
      <i/>
      <sz val="12"/>
      <name val="Arial"/>
      <family val="2"/>
    </font>
    <font>
      <i/>
      <sz val="12"/>
      <color theme="1"/>
      <name val="Arial"/>
      <family val="2"/>
    </font>
    <font>
      <sz val="11"/>
      <color rgb="FF0070C0"/>
      <name val="Arial"/>
      <family val="2"/>
    </font>
    <font>
      <b/>
      <sz val="11"/>
      <name val="Arial"/>
      <family val="2"/>
    </font>
    <font>
      <b/>
      <sz val="11"/>
      <color rgb="FF005A9E"/>
      <name val="Arial"/>
      <family val="2"/>
    </font>
    <font>
      <b/>
      <sz val="10"/>
      <color rgb="FF33CC33"/>
      <name val="Arial"/>
      <family val="2"/>
    </font>
    <font>
      <b/>
      <sz val="11"/>
      <color theme="9" tint="-0.499984740745262"/>
      <name val="Arial"/>
      <family val="2"/>
    </font>
    <font>
      <b/>
      <sz val="11"/>
      <color rgb="FF00B0F0"/>
      <name val="Arial"/>
      <family val="2"/>
    </font>
    <font>
      <b/>
      <sz val="11"/>
      <color theme="6" tint="-0.499984740745262"/>
      <name val="Arial"/>
      <family val="2"/>
    </font>
    <font>
      <sz val="11"/>
      <color rgb="FF00B0F0"/>
      <name val="Arial"/>
      <family val="2"/>
    </font>
    <font>
      <b/>
      <sz val="12"/>
      <color rgb="FF005A9E"/>
      <name val="Arial"/>
      <family val="2"/>
    </font>
    <font>
      <b/>
      <sz val="12"/>
      <color rgb="FF00B050"/>
      <name val="Arial"/>
      <family val="2"/>
    </font>
    <font>
      <b/>
      <sz val="12"/>
      <color theme="7" tint="-0.249977111117893"/>
      <name val="Arial"/>
      <family val="2"/>
    </font>
    <font>
      <b/>
      <i/>
      <sz val="14"/>
      <color rgb="FFC00000"/>
      <name val="Arial"/>
      <family val="2"/>
    </font>
    <font>
      <b/>
      <sz val="14"/>
      <color theme="5" tint="-0.499984740745262"/>
      <name val="Arial"/>
      <family val="2"/>
    </font>
    <font>
      <b/>
      <i/>
      <sz val="10"/>
      <color rgb="FF005A9E"/>
      <name val="Arial"/>
      <family val="2"/>
    </font>
    <font>
      <sz val="10"/>
      <color rgb="FF005A9E"/>
      <name val="Arial"/>
      <family val="2"/>
    </font>
    <font>
      <b/>
      <i/>
      <sz val="10"/>
      <color rgb="FFFF3300"/>
      <name val="Arial"/>
      <family val="2"/>
    </font>
    <font>
      <sz val="10"/>
      <color rgb="FFFF3300"/>
      <name val="Arial"/>
      <family val="2"/>
    </font>
    <font>
      <b/>
      <sz val="12"/>
      <color rgb="FFFF3300"/>
      <name val="Arial"/>
      <family val="2"/>
    </font>
    <font>
      <i/>
      <sz val="10"/>
      <name val="Arial"/>
      <family val="2"/>
    </font>
    <font>
      <b/>
      <sz val="9"/>
      <color rgb="FFC00000"/>
      <name val="Arial"/>
      <family val="2"/>
    </font>
    <font>
      <b/>
      <sz val="9"/>
      <color rgb="FFFF0000"/>
      <name val="Arial"/>
      <family val="2"/>
    </font>
    <font>
      <b/>
      <sz val="9"/>
      <color rgb="FF002060"/>
      <name val="Arial"/>
      <family val="2"/>
    </font>
    <font>
      <sz val="9"/>
      <color rgb="FFC00000"/>
      <name val="Arial"/>
      <family val="2"/>
    </font>
    <font>
      <sz val="9"/>
      <name val="Arial"/>
      <family val="2"/>
    </font>
    <font>
      <b/>
      <sz val="9"/>
      <color rgb="FF00B050"/>
      <name val="Arial"/>
      <family val="2"/>
    </font>
    <font>
      <b/>
      <i/>
      <sz val="9"/>
      <color theme="9" tint="-0.249977111117893"/>
      <name val="Arial"/>
      <family val="2"/>
    </font>
    <font>
      <b/>
      <sz val="9"/>
      <color theme="9" tint="-0.249977111117893"/>
      <name val="Arial"/>
      <family val="2"/>
    </font>
    <font>
      <b/>
      <i/>
      <sz val="9"/>
      <color rgb="FFC00000"/>
      <name val="Arial"/>
      <family val="2"/>
    </font>
    <font>
      <b/>
      <i/>
      <sz val="9"/>
      <color rgb="FF00B050"/>
      <name val="Arial"/>
      <family val="2"/>
    </font>
    <font>
      <b/>
      <i/>
      <sz val="9"/>
      <color rgb="FF0070C0"/>
      <name val="Arial"/>
      <family val="2"/>
    </font>
    <font>
      <b/>
      <sz val="10"/>
      <color theme="4"/>
      <name val="Arial"/>
      <family val="2"/>
    </font>
    <font>
      <sz val="9"/>
      <color rgb="FF002060"/>
      <name val="Arial"/>
      <family val="2"/>
    </font>
    <font>
      <sz val="9"/>
      <color rgb="FF00B050"/>
      <name val="Arial"/>
      <family val="2"/>
    </font>
    <font>
      <b/>
      <sz val="9"/>
      <color theme="7" tint="0.39997558519241921"/>
      <name val="Arial"/>
      <family val="2"/>
    </font>
    <font>
      <b/>
      <sz val="9"/>
      <color theme="8" tint="-0.249977111117893"/>
      <name val="Arial"/>
      <family val="2"/>
    </font>
    <font>
      <sz val="9"/>
      <color theme="8" tint="-0.499984740745262"/>
      <name val="Arial"/>
      <family val="2"/>
    </font>
    <font>
      <b/>
      <i/>
      <sz val="9"/>
      <color theme="1"/>
      <name val="Arial"/>
      <family val="2"/>
    </font>
    <font>
      <b/>
      <sz val="9"/>
      <color rgb="FF0070C0"/>
      <name val="Arial"/>
      <family val="2"/>
    </font>
    <font>
      <b/>
      <i/>
      <sz val="20"/>
      <color theme="0"/>
      <name val="Arial"/>
      <family val="2"/>
    </font>
    <font>
      <b/>
      <sz val="9"/>
      <color rgb="FF005A9E"/>
      <name val="Arial"/>
      <family val="2"/>
    </font>
    <font>
      <b/>
      <sz val="9"/>
      <color theme="3"/>
      <name val="Arial"/>
      <family val="2"/>
    </font>
    <font>
      <b/>
      <sz val="9"/>
      <color rgb="FF00B0F0"/>
      <name val="Arial"/>
      <family val="2"/>
    </font>
    <font>
      <b/>
      <sz val="9"/>
      <color rgb="FF00CC00"/>
      <name val="Arial"/>
      <family val="2"/>
    </font>
    <font>
      <sz val="9"/>
      <color rgb="FF0070C0"/>
      <name val="Arial"/>
      <family val="2"/>
    </font>
    <font>
      <b/>
      <sz val="9"/>
      <color theme="9" tint="-0.499984740745262"/>
      <name val="Arial"/>
      <family val="2"/>
    </font>
    <font>
      <b/>
      <sz val="9"/>
      <color rgb="FF33CC33"/>
      <name val="Arial"/>
      <family val="2"/>
    </font>
    <font>
      <b/>
      <sz val="9"/>
      <name val="Arial"/>
      <family val="2"/>
    </font>
    <font>
      <sz val="9"/>
      <color theme="9" tint="-0.249977111117893"/>
      <name val="Arial"/>
      <family val="2"/>
    </font>
    <font>
      <sz val="9"/>
      <color rgb="FF00B0F0"/>
      <name val="Arial"/>
      <family val="2"/>
    </font>
    <font>
      <b/>
      <sz val="9"/>
      <color theme="6" tint="-0.499984740745262"/>
      <name val="Arial"/>
      <family val="2"/>
    </font>
    <font>
      <b/>
      <sz val="9"/>
      <color rgb="FFFF3300"/>
      <name val="Arial"/>
      <family val="2"/>
    </font>
    <font>
      <b/>
      <sz val="11"/>
      <color rgb="FF7030A0"/>
      <name val="Arial"/>
      <family val="2"/>
    </font>
    <font>
      <b/>
      <i/>
      <sz val="18"/>
      <color theme="1"/>
      <name val="Arial"/>
      <family val="2"/>
    </font>
    <font>
      <b/>
      <i/>
      <sz val="9"/>
      <color rgb="FF005A9E"/>
      <name val="Arial"/>
      <family val="2"/>
    </font>
    <font>
      <sz val="9"/>
      <color rgb="FF005A9E"/>
      <name val="Arial"/>
      <family val="2"/>
    </font>
    <font>
      <b/>
      <i/>
      <sz val="9"/>
      <color rgb="FFFF3300"/>
      <name val="Arial"/>
      <family val="2"/>
    </font>
    <font>
      <sz val="9"/>
      <color rgb="FFFF3300"/>
      <name val="Arial"/>
      <family val="2"/>
    </font>
    <font>
      <b/>
      <i/>
      <sz val="9"/>
      <color theme="9" tint="-0.499984740745262"/>
      <name val="Arial"/>
      <family val="2"/>
    </font>
    <font>
      <i/>
      <sz val="9"/>
      <color rgb="FF002060"/>
      <name val="Arial"/>
      <family val="2"/>
    </font>
    <font>
      <b/>
      <sz val="9"/>
      <color theme="3" tint="-0.499984740745262"/>
      <name val="Arial"/>
      <family val="2"/>
    </font>
    <font>
      <b/>
      <sz val="11"/>
      <color theme="3" tint="-0.249977111117893"/>
      <name val="Arial"/>
      <family val="2"/>
    </font>
    <font>
      <b/>
      <sz val="11"/>
      <color theme="5"/>
      <name val="Arial"/>
      <family val="2"/>
    </font>
    <font>
      <b/>
      <i/>
      <sz val="11"/>
      <color theme="0"/>
      <name val="Arial"/>
      <family val="2"/>
    </font>
    <font>
      <b/>
      <i/>
      <sz val="16"/>
      <color theme="0"/>
      <name val="Arial"/>
      <family val="2"/>
    </font>
    <font>
      <b/>
      <sz val="8"/>
      <color rgb="FF002060"/>
      <name val="Arial"/>
      <family val="2"/>
    </font>
    <font>
      <b/>
      <sz val="10"/>
      <color rgb="FF00FF00"/>
      <name val="Arial"/>
      <family val="2"/>
    </font>
    <font>
      <b/>
      <i/>
      <sz val="9"/>
      <color theme="7" tint="-0.499984740745262"/>
      <name val="Arial"/>
      <family val="2"/>
    </font>
    <font>
      <b/>
      <i/>
      <sz val="9"/>
      <color theme="5" tint="-0.499984740745262"/>
      <name val="Arial"/>
      <family val="2"/>
    </font>
    <font>
      <b/>
      <i/>
      <sz val="9"/>
      <color theme="3" tint="-0.499984740745262"/>
      <name val="Arial"/>
      <family val="2"/>
    </font>
    <font>
      <b/>
      <i/>
      <sz val="14"/>
      <color rgb="FF002060"/>
      <name val="Arial"/>
      <family val="2"/>
    </font>
    <font>
      <b/>
      <i/>
      <sz val="12"/>
      <name val="Arial"/>
      <family val="2"/>
    </font>
    <font>
      <b/>
      <sz val="10"/>
      <color rgb="FF7030A0"/>
      <name val="Arial"/>
      <family val="2"/>
    </font>
    <font>
      <b/>
      <i/>
      <sz val="24"/>
      <color theme="0"/>
      <name val="Arial"/>
      <family val="2"/>
    </font>
    <font>
      <b/>
      <sz val="14"/>
      <color theme="5" tint="-0.249977111117893"/>
      <name val="Arial"/>
      <family val="2"/>
    </font>
    <font>
      <b/>
      <sz val="14"/>
      <color rgb="FF00B050"/>
      <name val="Arial"/>
      <family val="2"/>
    </font>
    <font>
      <b/>
      <sz val="14"/>
      <color theme="7" tint="-0.249977111117893"/>
      <name val="Arial"/>
      <family val="2"/>
    </font>
    <font>
      <b/>
      <sz val="14"/>
      <color rgb="FF0070C0"/>
      <name val="Arial"/>
      <family val="2"/>
    </font>
    <font>
      <b/>
      <sz val="14"/>
      <color rgb="FFFF3300"/>
      <name val="Arial"/>
      <family val="2"/>
    </font>
    <font>
      <b/>
      <i/>
      <sz val="12"/>
      <color rgb="FF00B0F0"/>
      <name val="Arial"/>
      <family val="2"/>
    </font>
    <font>
      <sz val="12"/>
      <color rgb="FFC00000"/>
      <name val="Arial"/>
      <family val="2"/>
    </font>
    <font>
      <b/>
      <i/>
      <sz val="10"/>
      <color theme="3" tint="-0.249977111117893"/>
      <name val="Arial"/>
      <family val="2"/>
    </font>
    <font>
      <b/>
      <sz val="10"/>
      <color rgb="FF000000"/>
      <name val="Arial"/>
      <family val="2"/>
    </font>
    <font>
      <u/>
      <sz val="10"/>
      <color rgb="FF0000FF"/>
      <name val="Arial"/>
      <family val="2"/>
    </font>
    <font>
      <sz val="10"/>
      <color rgb="FF000000"/>
      <name val="Arial"/>
      <family val="2"/>
    </font>
    <font>
      <b/>
      <i/>
      <sz val="14"/>
      <color theme="0"/>
      <name val="Arial"/>
      <family val="2"/>
    </font>
    <font>
      <b/>
      <i/>
      <sz val="18"/>
      <color theme="0"/>
      <name val="Arial"/>
      <family val="2"/>
    </font>
    <font>
      <b/>
      <sz val="12"/>
      <color rgb="FF000000"/>
      <name val="Arial"/>
      <family val="2"/>
    </font>
    <font>
      <sz val="11"/>
      <color rgb="FF222222"/>
      <name val="Arial"/>
      <family val="2"/>
    </font>
    <font>
      <i/>
      <sz val="11"/>
      <color rgb="FF222222"/>
      <name val="Arial"/>
      <family val="2"/>
    </font>
    <font>
      <sz val="8"/>
      <color theme="1"/>
      <name val="Arial"/>
      <family val="2"/>
    </font>
    <font>
      <b/>
      <sz val="8"/>
      <color rgb="FFC00000"/>
      <name val="Arial"/>
      <family val="2"/>
    </font>
    <font>
      <b/>
      <i/>
      <sz val="8"/>
      <color rgb="FF002060"/>
      <name val="Arial"/>
      <family val="2"/>
    </font>
    <font>
      <sz val="8"/>
      <color rgb="FF002060"/>
      <name val="Arial"/>
      <family val="2"/>
    </font>
    <font>
      <b/>
      <i/>
      <sz val="8"/>
      <color rgb="FF0070C0"/>
      <name val="Arial"/>
      <family val="2"/>
    </font>
    <font>
      <b/>
      <i/>
      <sz val="8"/>
      <color rgb="FF00B050"/>
      <name val="Arial"/>
      <family val="2"/>
    </font>
    <font>
      <b/>
      <i/>
      <sz val="8"/>
      <color rgb="FFFF3300"/>
      <name val="Arial"/>
      <family val="2"/>
    </font>
    <font>
      <sz val="8"/>
      <color rgb="FFFF3300"/>
      <name val="Arial"/>
      <family val="2"/>
    </font>
    <font>
      <b/>
      <i/>
      <sz val="8"/>
      <color rgb="FFC00000"/>
      <name val="Arial"/>
      <family val="2"/>
    </font>
    <font>
      <b/>
      <i/>
      <sz val="9"/>
      <color rgb="FF7030A0"/>
      <name val="Arial"/>
      <family val="2"/>
    </font>
    <font>
      <b/>
      <u/>
      <sz val="9"/>
      <color rgb="FF0070C0"/>
      <name val="Arial"/>
      <family val="2"/>
    </font>
    <font>
      <u/>
      <sz val="9"/>
      <color rgb="FF0070C0"/>
      <name val="Arial"/>
      <family val="2"/>
    </font>
    <font>
      <b/>
      <u/>
      <sz val="9"/>
      <name val="Arial"/>
      <family val="2"/>
    </font>
    <font>
      <sz val="12"/>
      <color indexed="81"/>
      <name val="Tahoma"/>
      <family val="2"/>
    </font>
    <font>
      <b/>
      <sz val="12"/>
      <color indexed="81"/>
      <name val="Tahoma"/>
      <family val="2"/>
    </font>
    <font>
      <sz val="16"/>
      <color theme="1"/>
      <name val="Arial"/>
      <family val="2"/>
    </font>
    <font>
      <b/>
      <sz val="14"/>
      <color theme="9" tint="-0.249977111117893"/>
      <name val="Arial"/>
      <family val="2"/>
    </font>
    <font>
      <b/>
      <i/>
      <sz val="14"/>
      <color theme="9" tint="-0.249977111117893"/>
      <name val="Arial"/>
      <family val="2"/>
    </font>
    <font>
      <b/>
      <sz val="14"/>
      <color theme="3" tint="-0.249977111117893"/>
      <name val="Arial"/>
      <family val="2"/>
    </font>
    <font>
      <b/>
      <sz val="14"/>
      <color theme="5"/>
      <name val="Arial"/>
      <family val="2"/>
    </font>
    <font>
      <b/>
      <i/>
      <sz val="14"/>
      <color theme="3" tint="-0.249977111117893"/>
      <name val="Arial"/>
      <family val="2"/>
    </font>
    <font>
      <sz val="14"/>
      <color rgb="FF222222"/>
      <name val="Arial"/>
      <family val="2"/>
    </font>
    <font>
      <i/>
      <sz val="14"/>
      <color rgb="FF222222"/>
      <name val="Arial"/>
      <family val="2"/>
    </font>
    <font>
      <sz val="12"/>
      <color rgb="FF222222"/>
      <name val="Arial"/>
      <family val="2"/>
    </font>
    <font>
      <i/>
      <sz val="12"/>
      <color rgb="FF222222"/>
      <name val="Arial"/>
      <family val="2"/>
    </font>
    <font>
      <b/>
      <i/>
      <sz val="12"/>
      <color rgb="FF0070C0"/>
      <name val="Arial"/>
      <family val="2"/>
    </font>
    <font>
      <b/>
      <i/>
      <sz val="12"/>
      <color theme="9" tint="-0.249977111117893"/>
      <name val="Arial"/>
      <family val="2"/>
    </font>
    <font>
      <b/>
      <sz val="12"/>
      <color theme="3" tint="-0.249977111117893"/>
      <name val="Arial"/>
      <family val="2"/>
    </font>
    <font>
      <b/>
      <sz val="12"/>
      <color theme="5"/>
      <name val="Arial"/>
      <family val="2"/>
    </font>
    <font>
      <b/>
      <sz val="12"/>
      <name val="Arial"/>
      <family val="2"/>
    </font>
    <font>
      <b/>
      <i/>
      <sz val="12"/>
      <color theme="3" tint="-0.249977111117893"/>
      <name val="Arial"/>
      <family val="2"/>
    </font>
    <font>
      <sz val="12"/>
      <color rgb="FFFF0000"/>
      <name val="Arial"/>
      <family val="2"/>
    </font>
    <font>
      <b/>
      <sz val="12"/>
      <color rgb="FFFF0000"/>
      <name val="Arial"/>
      <family val="2"/>
    </font>
    <font>
      <b/>
      <sz val="12"/>
      <color rgb="FF7030A0"/>
      <name val="Arial"/>
      <family val="2"/>
    </font>
    <font>
      <b/>
      <sz val="22"/>
      <color theme="1"/>
      <name val="Arial"/>
      <family val="2"/>
    </font>
    <font>
      <b/>
      <sz val="9"/>
      <color rgb="FF000000"/>
      <name val="Arial"/>
      <family val="2"/>
    </font>
    <font>
      <u/>
      <sz val="9"/>
      <color theme="10"/>
      <name val="Calibri"/>
      <family val="2"/>
      <scheme val="minor"/>
    </font>
    <font>
      <sz val="9"/>
      <name val="Calibri"/>
      <family val="2"/>
      <scheme val="minor"/>
    </font>
    <font>
      <b/>
      <sz val="9"/>
      <name val="Calibri"/>
      <family val="2"/>
      <scheme val="minor"/>
    </font>
    <font>
      <u/>
      <sz val="9"/>
      <name val="Calibri"/>
      <family val="2"/>
      <scheme val="minor"/>
    </font>
    <font>
      <sz val="9"/>
      <color rgb="FF000000"/>
      <name val="Arial"/>
      <family val="2"/>
    </font>
    <font>
      <sz val="9"/>
      <color rgb="FFFF0000"/>
      <name val="Arial"/>
      <family val="2"/>
    </font>
    <font>
      <b/>
      <sz val="9"/>
      <color theme="4"/>
      <name val="Arial"/>
      <family val="2"/>
    </font>
    <font>
      <sz val="9"/>
      <color theme="1"/>
      <name val="Calibri"/>
      <family val="2"/>
      <scheme val="minor"/>
    </font>
    <font>
      <b/>
      <i/>
      <sz val="9"/>
      <color theme="3" tint="-0.249977111117893"/>
      <name val="Arial"/>
      <family val="2"/>
    </font>
    <font>
      <b/>
      <sz val="9"/>
      <color theme="1"/>
      <name val="Calibri"/>
      <family val="2"/>
      <scheme val="minor"/>
    </font>
    <font>
      <sz val="10"/>
      <color rgb="FF222222"/>
      <name val="Arial"/>
      <family val="2"/>
    </font>
    <font>
      <i/>
      <sz val="10"/>
      <color rgb="FF222222"/>
      <name val="Arial"/>
      <family val="2"/>
    </font>
    <font>
      <b/>
      <sz val="10"/>
      <color theme="3" tint="-0.249977111117893"/>
      <name val="Arial"/>
      <family val="2"/>
    </font>
    <font>
      <b/>
      <sz val="10"/>
      <color theme="5"/>
      <name val="Arial"/>
      <family val="2"/>
    </font>
  </fonts>
  <fills count="5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5" tint="0.59999389629810485"/>
        <bgColor indexed="64"/>
      </patternFill>
    </fill>
    <fill>
      <patternFill patternType="solid">
        <fgColor rgb="FFFFFF00"/>
        <bgColor indexed="64"/>
      </patternFill>
    </fill>
    <fill>
      <patternFill patternType="solid">
        <fgColor rgb="FF83E828"/>
        <bgColor indexed="64"/>
      </patternFill>
    </fill>
    <fill>
      <patternFill patternType="solid">
        <fgColor rgb="FFFFC000"/>
        <bgColor indexed="64"/>
      </patternFill>
    </fill>
    <fill>
      <patternFill patternType="solid">
        <fgColor theme="0"/>
        <bgColor indexed="64"/>
      </patternFill>
    </fill>
    <fill>
      <patternFill patternType="solid">
        <fgColor rgb="FFD9D9D9"/>
        <bgColor indexed="64"/>
      </patternFill>
    </fill>
    <fill>
      <patternFill patternType="solid">
        <fgColor theme="8" tint="0.59999389629810485"/>
        <bgColor indexed="64"/>
      </patternFill>
    </fill>
    <fill>
      <patternFill patternType="solid">
        <fgColor rgb="FFCCFFFF"/>
        <bgColor indexed="64"/>
      </patternFill>
    </fill>
    <fill>
      <patternFill patternType="solid">
        <fgColor rgb="FFCCFF99"/>
        <bgColor indexed="64"/>
      </patternFill>
    </fill>
    <fill>
      <patternFill patternType="solid">
        <fgColor theme="7" tint="0.59999389629810485"/>
        <bgColor indexed="64"/>
      </patternFill>
    </fill>
    <fill>
      <patternFill patternType="solid">
        <fgColor rgb="FFFFFF99"/>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rgb="FFF4C338"/>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rgb="FF005A9E"/>
        <bgColor indexed="64"/>
      </patternFill>
    </fill>
    <fill>
      <patternFill patternType="solid">
        <fgColor rgb="FFFFC715"/>
        <bgColor indexed="64"/>
      </patternFill>
    </fill>
    <fill>
      <patternFill patternType="solid">
        <fgColor rgb="FF99FF99"/>
        <bgColor indexed="64"/>
      </patternFill>
    </fill>
    <fill>
      <patternFill patternType="solid">
        <fgColor theme="0"/>
        <bgColor theme="0"/>
      </patternFill>
    </fill>
    <fill>
      <patternFill patternType="solid">
        <fgColor rgb="FF00FF00"/>
        <bgColor indexed="64"/>
      </patternFill>
    </fill>
    <fill>
      <patternFill patternType="solid">
        <fgColor rgb="FFD7F88C"/>
        <bgColor indexed="64"/>
      </patternFill>
    </fill>
    <fill>
      <patternFill patternType="solid">
        <fgColor rgb="FF0070C0"/>
        <bgColor indexed="64"/>
      </patternFill>
    </fill>
    <fill>
      <patternFill patternType="solid">
        <fgColor rgb="FFFFFFFF"/>
        <bgColor rgb="FFFFFFFF"/>
      </patternFill>
    </fill>
    <fill>
      <patternFill patternType="solid">
        <fgColor theme="9" tint="0.79998168889431442"/>
        <bgColor indexed="64"/>
      </patternFill>
    </fill>
    <fill>
      <patternFill patternType="solid">
        <fgColor theme="9" tint="0.39997558519241921"/>
        <bgColor indexed="64"/>
      </patternFill>
    </fill>
    <fill>
      <patternFill patternType="solid">
        <fgColor rgb="FFFFFF00"/>
        <bgColor theme="0"/>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style="medium">
        <color auto="1"/>
      </bottom>
      <diagonal/>
    </border>
    <border>
      <left/>
      <right style="medium">
        <color indexed="64"/>
      </right>
      <top/>
      <bottom/>
      <diagonal/>
    </border>
    <border>
      <left style="medium">
        <color auto="1"/>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auto="1"/>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auto="1"/>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auto="1"/>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auto="1"/>
      </right>
      <top/>
      <bottom style="thin">
        <color auto="1"/>
      </bottom>
      <diagonal/>
    </border>
    <border>
      <left style="thin">
        <color auto="1"/>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auto="1"/>
      </left>
      <right/>
      <top style="thin">
        <color auto="1"/>
      </top>
      <bottom/>
      <diagonal/>
    </border>
    <border>
      <left style="thin">
        <color auto="1"/>
      </left>
      <right/>
      <top/>
      <bottom/>
      <diagonal/>
    </border>
    <border>
      <left style="thin">
        <color indexed="64"/>
      </left>
      <right style="medium">
        <color indexed="64"/>
      </right>
      <top style="thin">
        <color indexed="64"/>
      </top>
      <bottom/>
      <diagonal/>
    </border>
    <border>
      <left style="thin">
        <color auto="1"/>
      </left>
      <right/>
      <top/>
      <bottom style="thin">
        <color auto="1"/>
      </bottom>
      <diagonal/>
    </border>
    <border>
      <left/>
      <right style="thin">
        <color auto="1"/>
      </right>
      <top style="thin">
        <color auto="1"/>
      </top>
      <bottom/>
      <diagonal/>
    </border>
    <border>
      <left style="thin">
        <color auto="1"/>
      </left>
      <right style="medium">
        <color indexed="64"/>
      </right>
      <top style="medium">
        <color indexed="64"/>
      </top>
      <bottom/>
      <diagonal/>
    </border>
    <border>
      <left/>
      <right/>
      <top/>
      <bottom style="thin">
        <color auto="1"/>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medium">
        <color indexed="64"/>
      </left>
      <right style="medium">
        <color indexed="64"/>
      </right>
      <top/>
      <bottom/>
      <diagonal/>
    </border>
    <border>
      <left style="medium">
        <color rgb="FF000000"/>
      </left>
      <right style="thin">
        <color rgb="FF000000"/>
      </right>
      <top style="thin">
        <color rgb="FF000000"/>
      </top>
      <bottom/>
      <diagonal/>
    </border>
    <border>
      <left style="thin">
        <color auto="1"/>
      </left>
      <right style="medium">
        <color indexed="64"/>
      </right>
      <top/>
      <bottom style="medium">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style="thin">
        <color indexed="64"/>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medium">
        <color rgb="FF000000"/>
      </top>
      <bottom/>
      <diagonal/>
    </border>
    <border>
      <left style="thin">
        <color rgb="FF000000"/>
      </left>
      <right style="medium">
        <color rgb="FF000000"/>
      </right>
      <top/>
      <bottom style="medium">
        <color rgb="FF000000"/>
      </bottom>
      <diagonal/>
    </border>
    <border>
      <left style="medium">
        <color indexed="64"/>
      </left>
      <right style="thin">
        <color rgb="FF000000"/>
      </right>
      <top style="medium">
        <color rgb="FF000000"/>
      </top>
      <bottom/>
      <diagonal/>
    </border>
    <border>
      <left style="medium">
        <color indexed="64"/>
      </left>
      <right style="thin">
        <color rgb="FF000000"/>
      </right>
      <top/>
      <bottom style="medium">
        <color rgb="FF000000"/>
      </bottom>
      <diagonal/>
    </border>
    <border>
      <left style="medium">
        <color indexed="64"/>
      </left>
      <right style="thin">
        <color rgb="FF000000"/>
      </right>
      <top style="medium">
        <color rgb="FF000000"/>
      </top>
      <bottom style="thin">
        <color indexed="64"/>
      </bottom>
      <diagonal/>
    </border>
    <border>
      <left style="thin">
        <color rgb="FF000000"/>
      </left>
      <right style="thin">
        <color rgb="FF000000"/>
      </right>
      <top style="medium">
        <color auto="1"/>
      </top>
      <bottom style="thin">
        <color indexed="64"/>
      </bottom>
      <diagonal/>
    </border>
    <border>
      <left style="medium">
        <color rgb="FF000000"/>
      </left>
      <right style="thin">
        <color rgb="FF000000"/>
      </right>
      <top/>
      <bottom/>
      <diagonal/>
    </border>
    <border>
      <left style="medium">
        <color rgb="FF000000"/>
      </left>
      <right style="thin">
        <color indexed="64"/>
      </right>
      <top style="medium">
        <color indexed="64"/>
      </top>
      <bottom/>
      <diagonal/>
    </border>
    <border>
      <left style="medium">
        <color rgb="FF000000"/>
      </left>
      <right style="thin">
        <color indexed="64"/>
      </right>
      <top/>
      <bottom style="medium">
        <color indexed="64"/>
      </bottom>
      <diagonal/>
    </border>
    <border>
      <left style="thin">
        <color rgb="FF000000"/>
      </left>
      <right style="medium">
        <color rgb="FF000000"/>
      </right>
      <top style="medium">
        <color rgb="FF000000"/>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s>
  <cellStyleXfs count="54">
    <xf numFmtId="0" fontId="0" fillId="0" borderId="0"/>
    <xf numFmtId="0" fontId="1" fillId="0" borderId="0"/>
    <xf numFmtId="0" fontId="1" fillId="0" borderId="0"/>
    <xf numFmtId="0" fontId="1" fillId="0" borderId="0"/>
    <xf numFmtId="0" fontId="1"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4" borderId="0" applyNumberFormat="0" applyBorder="0" applyAlignment="0" applyProtection="0"/>
    <xf numFmtId="0" fontId="7" fillId="16" borderId="2" applyNumberFormat="0" applyAlignment="0" applyProtection="0"/>
    <xf numFmtId="0" fontId="8" fillId="17" borderId="3" applyNumberFormat="0" applyAlignment="0" applyProtection="0"/>
    <xf numFmtId="0" fontId="9" fillId="0" borderId="4" applyNumberFormat="0" applyFill="0" applyAlignment="0" applyProtection="0"/>
    <xf numFmtId="0" fontId="10" fillId="0" borderId="0" applyNumberFormat="0" applyFill="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1" borderId="0" applyNumberFormat="0" applyBorder="0" applyAlignment="0" applyProtection="0"/>
    <xf numFmtId="0" fontId="11" fillId="7" borderId="2" applyNumberFormat="0" applyAlignment="0" applyProtection="0"/>
    <xf numFmtId="0" fontId="12" fillId="3" borderId="0" applyNumberFormat="0" applyBorder="0" applyAlignment="0" applyProtection="0"/>
    <xf numFmtId="164" fontId="1" fillId="0" borderId="0" applyFont="0" applyFill="0" applyBorder="0" applyAlignment="0" applyProtection="0"/>
    <xf numFmtId="0" fontId="13" fillId="22" borderId="0" applyNumberFormat="0" applyBorder="0" applyAlignment="0" applyProtection="0"/>
    <xf numFmtId="0" fontId="1" fillId="0" borderId="0"/>
    <xf numFmtId="0" fontId="1" fillId="23" borderId="5" applyNumberFormat="0" applyFont="0" applyAlignment="0" applyProtection="0"/>
    <xf numFmtId="9" fontId="1" fillId="0" borderId="0" applyFont="0" applyFill="0" applyBorder="0" applyAlignment="0" applyProtection="0"/>
    <xf numFmtId="0" fontId="14" fillId="16" borderId="6"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7" applyNumberFormat="0" applyFill="0" applyAlignment="0" applyProtection="0"/>
    <xf numFmtId="0" fontId="19" fillId="0" borderId="8" applyNumberFormat="0" applyFill="0" applyAlignment="0" applyProtection="0"/>
    <xf numFmtId="0" fontId="10" fillId="0" borderId="9" applyNumberFormat="0" applyFill="0" applyAlignment="0" applyProtection="0"/>
    <xf numFmtId="0" fontId="20" fillId="0" borderId="10" applyNumberFormat="0" applyFill="0" applyAlignment="0" applyProtection="0"/>
    <xf numFmtId="0" fontId="21" fillId="0" borderId="0"/>
    <xf numFmtId="0" fontId="1" fillId="0" borderId="0"/>
    <xf numFmtId="9" fontId="3" fillId="0" borderId="0" applyFont="0" applyFill="0" applyBorder="0" applyAlignment="0" applyProtection="0"/>
    <xf numFmtId="0" fontId="24" fillId="0" borderId="0"/>
    <xf numFmtId="0" fontId="37" fillId="0" borderId="0" applyNumberFormat="0" applyFill="0" applyBorder="0" applyAlignment="0" applyProtection="0"/>
  </cellStyleXfs>
  <cellXfs count="847">
    <xf numFmtId="0" fontId="0" fillId="0" borderId="0" xfId="0"/>
    <xf numFmtId="0" fontId="2" fillId="0" borderId="1" xfId="0" applyFont="1" applyBorder="1" applyAlignment="1">
      <alignment vertical="center" wrapText="1"/>
    </xf>
    <xf numFmtId="0" fontId="26" fillId="0" borderId="1" xfId="0" applyFont="1" applyBorder="1" applyAlignment="1">
      <alignment horizontal="left" vertical="center" wrapText="1"/>
    </xf>
    <xf numFmtId="0" fontId="26" fillId="0" borderId="1" xfId="0" applyFont="1" applyBorder="1" applyAlignment="1">
      <alignment horizontal="justify" vertical="center" wrapText="1"/>
    </xf>
    <xf numFmtId="0" fontId="0" fillId="0" borderId="1" xfId="0" applyBorder="1"/>
    <xf numFmtId="0" fontId="21" fillId="0" borderId="1" xfId="0" applyFont="1" applyBorder="1" applyAlignment="1">
      <alignment horizontal="left" vertical="center" wrapText="1"/>
    </xf>
    <xf numFmtId="0" fontId="26" fillId="0" borderId="1" xfId="0" applyFont="1" applyBorder="1" applyAlignment="1">
      <alignment horizontal="center" vertical="center" wrapText="1"/>
    </xf>
    <xf numFmtId="0" fontId="25" fillId="29" borderId="1" xfId="0" applyFont="1" applyFill="1" applyBorder="1" applyAlignment="1">
      <alignment horizontal="center" vertical="center" wrapText="1"/>
    </xf>
    <xf numFmtId="0" fontId="25" fillId="29" borderId="1" xfId="0" applyFont="1" applyFill="1" applyBorder="1" applyAlignment="1">
      <alignment horizontal="center" vertical="center" textRotation="90" wrapText="1"/>
    </xf>
    <xf numFmtId="0" fontId="26" fillId="28" borderId="1" xfId="0" applyFont="1" applyFill="1" applyBorder="1" applyAlignment="1">
      <alignment horizontal="left" vertical="center" wrapText="1"/>
    </xf>
    <xf numFmtId="0" fontId="26" fillId="28" borderId="1" xfId="0" applyFont="1" applyFill="1" applyBorder="1" applyAlignment="1">
      <alignment vertical="center" wrapText="1"/>
    </xf>
    <xf numFmtId="0" fontId="2" fillId="0" borderId="1" xfId="0" applyFont="1" applyBorder="1" applyAlignment="1">
      <alignment horizontal="center" vertical="center" wrapText="1"/>
    </xf>
    <xf numFmtId="0" fontId="29" fillId="26" borderId="1" xfId="0" applyFont="1" applyFill="1" applyBorder="1" applyAlignment="1">
      <alignment horizontal="center" vertical="center" wrapText="1"/>
    </xf>
    <xf numFmtId="9" fontId="26" fillId="26" borderId="1" xfId="51" applyFont="1" applyFill="1" applyBorder="1" applyAlignment="1">
      <alignment horizontal="center" vertical="center" wrapText="1"/>
    </xf>
    <xf numFmtId="0" fontId="26" fillId="0" borderId="0" xfId="0" applyFont="1"/>
    <xf numFmtId="0" fontId="26" fillId="0" borderId="0" xfId="0" applyFont="1" applyAlignment="1">
      <alignment vertical="center" wrapText="1"/>
    </xf>
    <xf numFmtId="0" fontId="25" fillId="28" borderId="1" xfId="0" applyFont="1" applyFill="1" applyBorder="1" applyAlignment="1">
      <alignment horizontal="center" vertical="center" wrapText="1"/>
    </xf>
    <xf numFmtId="0" fontId="31" fillId="26" borderId="1" xfId="0" applyFont="1" applyFill="1" applyBorder="1" applyAlignment="1">
      <alignment horizontal="center" vertical="center" wrapText="1"/>
    </xf>
    <xf numFmtId="0" fontId="2" fillId="28" borderId="1" xfId="0" applyFont="1" applyFill="1" applyBorder="1" applyAlignment="1">
      <alignment horizontal="justify" vertical="center" wrapText="1"/>
    </xf>
    <xf numFmtId="0" fontId="2" fillId="32" borderId="1" xfId="0" applyFont="1" applyFill="1" applyBorder="1" applyAlignment="1">
      <alignment horizontal="justify" vertical="center" wrapText="1"/>
    </xf>
    <xf numFmtId="0" fontId="23" fillId="28" borderId="1" xfId="0" applyFont="1" applyFill="1" applyBorder="1" applyAlignment="1">
      <alignment horizontal="justify" vertical="center" wrapText="1"/>
    </xf>
    <xf numFmtId="0" fontId="26" fillId="33" borderId="1" xfId="0" applyFont="1" applyFill="1" applyBorder="1" applyAlignment="1">
      <alignment horizontal="justify" vertical="center" wrapText="1"/>
    </xf>
    <xf numFmtId="0" fontId="26" fillId="28" borderId="1" xfId="0" applyFont="1" applyFill="1" applyBorder="1" applyAlignment="1">
      <alignment horizontal="justify" vertical="center" wrapText="1"/>
    </xf>
    <xf numFmtId="0" fontId="25" fillId="26" borderId="1" xfId="0" applyFont="1" applyFill="1" applyBorder="1" applyAlignment="1">
      <alignment horizontal="center" vertical="center" wrapText="1"/>
    </xf>
    <xf numFmtId="0" fontId="26" fillId="28" borderId="1" xfId="0" applyFont="1" applyFill="1" applyBorder="1" applyAlignment="1">
      <alignment horizontal="left" vertical="top" wrapText="1"/>
    </xf>
    <xf numFmtId="0" fontId="23" fillId="26" borderId="1" xfId="0" applyFont="1" applyFill="1" applyBorder="1" applyAlignment="1">
      <alignment horizontal="center" vertical="center" wrapText="1"/>
    </xf>
    <xf numFmtId="0" fontId="33" fillId="28" borderId="1" xfId="0" applyFont="1" applyFill="1" applyBorder="1" applyAlignment="1">
      <alignment horizontal="center" vertical="center" wrapText="1"/>
    </xf>
    <xf numFmtId="0" fontId="2" fillId="28" borderId="1" xfId="0" applyFont="1" applyFill="1" applyBorder="1" applyAlignment="1">
      <alignment vertical="center" wrapText="1"/>
    </xf>
    <xf numFmtId="0" fontId="26" fillId="28" borderId="1" xfId="0" applyFont="1" applyFill="1" applyBorder="1" applyAlignment="1">
      <alignment horizontal="center" vertical="center" wrapText="1"/>
    </xf>
    <xf numFmtId="0" fontId="26" fillId="31" borderId="1" xfId="0" applyFont="1" applyFill="1" applyBorder="1" applyAlignment="1">
      <alignment horizontal="left" vertical="center" wrapText="1"/>
    </xf>
    <xf numFmtId="0" fontId="26" fillId="24" borderId="1" xfId="0" applyFont="1" applyFill="1" applyBorder="1" applyAlignment="1">
      <alignment horizontal="left" vertical="center" wrapText="1"/>
    </xf>
    <xf numFmtId="0" fontId="21" fillId="0" borderId="1" xfId="0" applyFont="1" applyBorder="1" applyAlignment="1">
      <alignment horizontal="center" vertical="center" wrapText="1"/>
    </xf>
    <xf numFmtId="0" fontId="32" fillId="0" borderId="1" xfId="0" applyFont="1" applyBorder="1" applyAlignment="1">
      <alignment vertical="center" wrapText="1"/>
    </xf>
    <xf numFmtId="0" fontId="26" fillId="32" borderId="1" xfId="0" applyFont="1" applyFill="1" applyBorder="1" applyAlignment="1">
      <alignment horizontal="left" vertical="center" wrapText="1"/>
    </xf>
    <xf numFmtId="0" fontId="26" fillId="27" borderId="1" xfId="0" applyFont="1" applyFill="1" applyBorder="1" applyAlignment="1">
      <alignment horizontal="left" vertical="center" wrapText="1"/>
    </xf>
    <xf numFmtId="49" fontId="25" fillId="26" borderId="16" xfId="0" applyNumberFormat="1" applyFont="1" applyFill="1" applyBorder="1" applyAlignment="1">
      <alignment horizontal="center" vertical="center" wrapText="1"/>
    </xf>
    <xf numFmtId="0" fontId="25" fillId="29" borderId="23" xfId="0" applyFont="1" applyFill="1" applyBorder="1" applyAlignment="1">
      <alignment horizontal="center" vertical="center" wrapText="1"/>
    </xf>
    <xf numFmtId="0" fontId="25" fillId="29" borderId="24" xfId="0" applyFont="1" applyFill="1" applyBorder="1" applyAlignment="1">
      <alignment horizontal="center" vertical="center" wrapText="1"/>
    </xf>
    <xf numFmtId="9" fontId="25" fillId="25" borderId="16" xfId="0" applyNumberFormat="1" applyFont="1" applyFill="1" applyBorder="1" applyAlignment="1">
      <alignment horizont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38" fillId="0" borderId="1" xfId="0" applyFont="1" applyBorder="1" applyAlignment="1">
      <alignment horizontal="left" vertical="center" wrapText="1"/>
    </xf>
    <xf numFmtId="12" fontId="26" fillId="0" borderId="1" xfId="0" applyNumberFormat="1" applyFont="1" applyBorder="1" applyAlignment="1">
      <alignment horizontal="center" vertical="center" wrapText="1"/>
    </xf>
    <xf numFmtId="0" fontId="26" fillId="0" borderId="1" xfId="0" applyFont="1" applyBorder="1" applyAlignment="1">
      <alignment horizontal="center" vertical="center"/>
    </xf>
    <xf numFmtId="0" fontId="28" fillId="0" borderId="1" xfId="0" applyFont="1" applyBorder="1" applyAlignment="1">
      <alignment horizontal="left" vertical="center" wrapText="1"/>
    </xf>
    <xf numFmtId="0" fontId="21" fillId="28" borderId="1" xfId="0" applyFont="1" applyFill="1" applyBorder="1" applyAlignment="1">
      <alignment horizontal="left" vertical="center" wrapText="1"/>
    </xf>
    <xf numFmtId="0" fontId="26" fillId="0" borderId="1" xfId="0" applyFont="1" applyBorder="1" applyAlignment="1">
      <alignment horizontal="left" vertical="center"/>
    </xf>
    <xf numFmtId="0" fontId="25" fillId="29" borderId="11" xfId="0" applyFont="1" applyFill="1" applyBorder="1" applyAlignment="1">
      <alignment horizontal="center" vertical="center" wrapText="1"/>
    </xf>
    <xf numFmtId="12" fontId="2" fillId="26" borderId="1" xfId="0" applyNumberFormat="1" applyFont="1" applyFill="1" applyBorder="1" applyAlignment="1">
      <alignment horizontal="center" vertical="center" wrapText="1"/>
    </xf>
    <xf numFmtId="0" fontId="29" fillId="25" borderId="1" xfId="0" applyFont="1" applyFill="1" applyBorder="1" applyAlignment="1">
      <alignment horizontal="center"/>
    </xf>
    <xf numFmtId="10" fontId="29" fillId="25" borderId="1" xfId="0" applyNumberFormat="1" applyFont="1" applyFill="1" applyBorder="1" applyAlignment="1">
      <alignment horizontal="center"/>
    </xf>
    <xf numFmtId="0" fontId="25" fillId="29" borderId="37" xfId="0" applyFont="1" applyFill="1" applyBorder="1" applyAlignment="1">
      <alignment horizontal="center" vertical="center" wrapText="1"/>
    </xf>
    <xf numFmtId="0" fontId="0" fillId="0" borderId="1" xfId="0" applyBorder="1" applyAlignment="1">
      <alignment horizontal="center" vertical="center" wrapText="1"/>
    </xf>
    <xf numFmtId="9" fontId="0" fillId="0" borderId="0" xfId="0" applyNumberFormat="1"/>
    <xf numFmtId="0" fontId="25" fillId="28" borderId="1" xfId="0" applyFont="1" applyFill="1" applyBorder="1" applyAlignment="1">
      <alignment horizontal="left" vertical="center" wrapText="1"/>
    </xf>
    <xf numFmtId="9" fontId="42" fillId="25" borderId="1" xfId="0" applyNumberFormat="1" applyFont="1" applyFill="1" applyBorder="1" applyAlignment="1">
      <alignment horizontal="center" vertical="center"/>
    </xf>
    <xf numFmtId="9" fontId="26" fillId="26" borderId="39" xfId="51" applyFont="1" applyFill="1" applyBorder="1" applyAlignment="1">
      <alignment horizontal="center" vertical="center" wrapText="1"/>
    </xf>
    <xf numFmtId="0" fontId="43" fillId="0" borderId="1" xfId="0" applyFont="1" applyBorder="1" applyAlignment="1">
      <alignment horizontal="left" vertical="center" wrapText="1"/>
    </xf>
    <xf numFmtId="0" fontId="41" fillId="30" borderId="12" xfId="0" applyFont="1" applyFill="1" applyBorder="1" applyAlignment="1">
      <alignment horizontal="center" vertical="center" textRotation="90" wrapText="1"/>
    </xf>
    <xf numFmtId="0" fontId="21" fillId="36" borderId="1" xfId="0" applyFont="1" applyFill="1" applyBorder="1" applyAlignment="1">
      <alignment horizontal="center" vertical="center" wrapText="1"/>
    </xf>
    <xf numFmtId="0" fontId="26" fillId="38" borderId="36" xfId="0" applyFont="1" applyFill="1" applyBorder="1" applyAlignment="1">
      <alignment horizontal="center" vertical="center" wrapText="1"/>
    </xf>
    <xf numFmtId="0" fontId="26" fillId="0" borderId="36" xfId="0" applyFont="1" applyBorder="1" applyAlignment="1">
      <alignment horizontal="center" vertical="center" wrapText="1"/>
    </xf>
    <xf numFmtId="0" fontId="0" fillId="0" borderId="0" xfId="0" applyAlignment="1">
      <alignment horizontal="center" vertical="center" wrapText="1"/>
    </xf>
    <xf numFmtId="0" fontId="23" fillId="30" borderId="12" xfId="0" applyFont="1" applyFill="1" applyBorder="1" applyAlignment="1">
      <alignment horizontal="center" vertical="center" textRotation="90" wrapText="1"/>
    </xf>
    <xf numFmtId="0" fontId="26" fillId="38" borderId="1" xfId="0" applyFont="1" applyFill="1" applyBorder="1" applyAlignment="1">
      <alignment horizontal="center" vertical="center" textRotation="90" wrapText="1"/>
    </xf>
    <xf numFmtId="0" fontId="26" fillId="36" borderId="1" xfId="0" applyFont="1" applyFill="1" applyBorder="1" applyAlignment="1">
      <alignment horizontal="center" vertical="center" wrapText="1"/>
    </xf>
    <xf numFmtId="0" fontId="26" fillId="38" borderId="1" xfId="0" applyFont="1" applyFill="1" applyBorder="1" applyAlignment="1">
      <alignment horizontal="center" vertical="center" wrapText="1"/>
    </xf>
    <xf numFmtId="0" fontId="26" fillId="0" borderId="1" xfId="0" applyFont="1" applyBorder="1" applyAlignment="1">
      <alignment horizontal="center" vertical="center" wrapText="1"/>
    </xf>
    <xf numFmtId="0" fontId="26" fillId="0" borderId="1" xfId="0" applyFont="1" applyBorder="1" applyAlignment="1">
      <alignment horizontal="center" vertical="center" textRotation="90" wrapText="1"/>
    </xf>
    <xf numFmtId="0" fontId="26" fillId="0" borderId="1" xfId="0" applyFont="1" applyBorder="1" applyAlignment="1">
      <alignment horizontal="justify" vertical="center" wrapText="1"/>
    </xf>
    <xf numFmtId="0" fontId="26" fillId="0" borderId="12" xfId="0" applyFont="1" applyBorder="1" applyAlignment="1">
      <alignment horizontal="center" vertical="center" wrapText="1"/>
    </xf>
    <xf numFmtId="0" fontId="22" fillId="0" borderId="1" xfId="0" applyFont="1" applyBorder="1" applyAlignment="1">
      <alignment horizontal="left" vertical="center" wrapText="1"/>
    </xf>
    <xf numFmtId="0" fontId="2" fillId="0" borderId="12" xfId="0" applyFont="1" applyBorder="1" applyAlignment="1">
      <alignment horizontal="center" vertical="center" wrapText="1"/>
    </xf>
    <xf numFmtId="0" fontId="26" fillId="0" borderId="12" xfId="0" applyFont="1" applyBorder="1" applyAlignment="1">
      <alignment horizontal="left" vertical="center" wrapText="1"/>
    </xf>
    <xf numFmtId="0" fontId="26" fillId="0" borderId="1" xfId="0" applyFont="1" applyBorder="1" applyAlignment="1">
      <alignment horizontal="center" vertical="center" textRotation="90" wrapText="1"/>
    </xf>
    <xf numFmtId="0" fontId="26" fillId="38" borderId="1" xfId="0" applyFont="1" applyFill="1" applyBorder="1" applyAlignment="1">
      <alignment horizontal="center" vertical="center" wrapText="1"/>
    </xf>
    <xf numFmtId="0" fontId="26" fillId="38" borderId="12" xfId="0" applyFont="1" applyFill="1" applyBorder="1" applyAlignment="1">
      <alignment horizontal="center" vertical="center" wrapText="1"/>
    </xf>
    <xf numFmtId="0" fontId="26" fillId="0" borderId="1" xfId="0" applyFont="1" applyBorder="1" applyAlignment="1">
      <alignment horizontal="center" vertical="center" textRotation="90" wrapText="1"/>
    </xf>
    <xf numFmtId="0" fontId="26" fillId="38" borderId="1" xfId="0" applyFont="1" applyFill="1" applyBorder="1" applyAlignment="1">
      <alignment horizontal="center" vertical="center" wrapText="1"/>
    </xf>
    <xf numFmtId="0" fontId="26" fillId="38" borderId="39" xfId="0" applyFont="1" applyFill="1" applyBorder="1" applyAlignment="1">
      <alignment horizontal="center" vertical="center" wrapText="1"/>
    </xf>
    <xf numFmtId="9" fontId="26" fillId="26" borderId="12" xfId="51" applyFont="1" applyFill="1" applyBorder="1" applyAlignment="1">
      <alignment horizontal="center" vertical="center" wrapText="1"/>
    </xf>
    <xf numFmtId="0" fontId="33" fillId="0" borderId="1" xfId="0" applyFont="1" applyBorder="1" applyAlignment="1">
      <alignment vertical="center" wrapText="1"/>
    </xf>
    <xf numFmtId="0" fontId="54" fillId="26" borderId="1" xfId="0" applyFont="1" applyFill="1" applyBorder="1" applyAlignment="1">
      <alignment horizontal="center" vertical="center" wrapText="1"/>
    </xf>
    <xf numFmtId="0" fontId="55" fillId="0" borderId="12" xfId="0" applyFont="1" applyBorder="1" applyAlignment="1">
      <alignment vertical="center" wrapText="1"/>
    </xf>
    <xf numFmtId="0" fontId="31" fillId="28" borderId="1" xfId="0" applyFont="1" applyFill="1" applyBorder="1" applyAlignment="1">
      <alignment vertical="center" wrapText="1"/>
    </xf>
    <xf numFmtId="0" fontId="33" fillId="0" borderId="12" xfId="0" applyFont="1" applyBorder="1" applyAlignment="1">
      <alignment vertical="center" wrapText="1"/>
    </xf>
    <xf numFmtId="0" fontId="21" fillId="0" borderId="12" xfId="0" applyFont="1" applyBorder="1" applyAlignment="1">
      <alignment horizontal="left" vertical="center" wrapText="1"/>
    </xf>
    <xf numFmtId="12" fontId="26" fillId="0" borderId="12" xfId="0" applyNumberFormat="1" applyFont="1" applyBorder="1" applyAlignment="1">
      <alignment horizontal="left" vertical="center" wrapText="1"/>
    </xf>
    <xf numFmtId="0" fontId="26" fillId="0" borderId="12" xfId="0" applyFont="1" applyBorder="1" applyAlignment="1">
      <alignment horizontal="center" vertical="center" textRotation="90" wrapText="1"/>
    </xf>
    <xf numFmtId="0" fontId="52" fillId="39" borderId="43" xfId="0" applyFont="1" applyFill="1" applyBorder="1" applyAlignment="1">
      <alignment horizontal="center" vertical="center" textRotation="90" wrapText="1"/>
    </xf>
    <xf numFmtId="0" fontId="52" fillId="39" borderId="44" xfId="0" applyFont="1" applyFill="1" applyBorder="1" applyAlignment="1">
      <alignment horizontal="center" vertical="center" textRotation="90" wrapText="1"/>
    </xf>
    <xf numFmtId="0" fontId="52" fillId="39" borderId="25" xfId="0" applyFont="1" applyFill="1" applyBorder="1" applyAlignment="1">
      <alignment horizontal="center" vertical="center" textRotation="90" wrapText="1"/>
    </xf>
    <xf numFmtId="0" fontId="51" fillId="40" borderId="44" xfId="0" applyFont="1" applyFill="1" applyBorder="1" applyAlignment="1">
      <alignment horizontal="center" vertical="center" wrapText="1"/>
    </xf>
    <xf numFmtId="0" fontId="60" fillId="26" borderId="44" xfId="0" applyFont="1" applyFill="1" applyBorder="1" applyAlignment="1">
      <alignment horizontal="center" vertical="center" wrapText="1"/>
    </xf>
    <xf numFmtId="0" fontId="61" fillId="26" borderId="12" xfId="0" applyFont="1" applyFill="1" applyBorder="1" applyAlignment="1">
      <alignment horizontal="center" vertical="center" wrapText="1"/>
    </xf>
    <xf numFmtId="0" fontId="60" fillId="26" borderId="46" xfId="0" applyFont="1" applyFill="1" applyBorder="1" applyAlignment="1">
      <alignment horizontal="center" vertical="center" wrapText="1"/>
    </xf>
    <xf numFmtId="0" fontId="33" fillId="28" borderId="12" xfId="0" applyFont="1" applyFill="1" applyBorder="1" applyAlignment="1">
      <alignment horizontal="center" vertical="center" wrapText="1"/>
    </xf>
    <xf numFmtId="0" fontId="21" fillId="28" borderId="1" xfId="0" applyFont="1" applyFill="1" applyBorder="1" applyAlignment="1">
      <alignment vertical="center" wrapText="1"/>
    </xf>
    <xf numFmtId="0" fontId="25" fillId="28" borderId="1" xfId="0" applyFont="1" applyFill="1" applyBorder="1" applyAlignment="1">
      <alignment vertical="center" wrapText="1"/>
    </xf>
    <xf numFmtId="0" fontId="62" fillId="26" borderId="44" xfId="0" applyFont="1" applyFill="1" applyBorder="1" applyAlignment="1">
      <alignment horizontal="center" vertical="center" wrapText="1"/>
    </xf>
    <xf numFmtId="0" fontId="63" fillId="40" borderId="44" xfId="0" applyFont="1" applyFill="1" applyBorder="1" applyAlignment="1">
      <alignment horizontal="center" vertical="center" wrapText="1"/>
    </xf>
    <xf numFmtId="0" fontId="62" fillId="26" borderId="46" xfId="0" applyFont="1" applyFill="1" applyBorder="1" applyAlignment="1">
      <alignment horizontal="center" vertical="center" wrapText="1"/>
    </xf>
    <xf numFmtId="0" fontId="26" fillId="0" borderId="1" xfId="0" applyFont="1" applyBorder="1" applyAlignment="1">
      <alignment horizontal="left" vertical="top" wrapText="1"/>
    </xf>
    <xf numFmtId="0" fontId="2" fillId="28" borderId="1" xfId="0" applyFont="1" applyFill="1" applyBorder="1" applyAlignment="1">
      <alignment horizontal="center" vertical="center" wrapText="1"/>
    </xf>
    <xf numFmtId="0" fontId="25" fillId="29" borderId="39" xfId="0" applyFont="1" applyFill="1" applyBorder="1" applyAlignment="1">
      <alignment horizontal="center" vertical="center" wrapText="1"/>
    </xf>
    <xf numFmtId="0" fontId="25" fillId="0" borderId="1" xfId="0" applyFont="1" applyBorder="1" applyAlignment="1">
      <alignment horizontal="justify" vertical="center" wrapText="1"/>
    </xf>
    <xf numFmtId="0" fontId="63" fillId="40" borderId="46" xfId="0" applyFont="1" applyFill="1" applyBorder="1" applyAlignment="1">
      <alignment horizontal="center" vertical="center" wrapText="1"/>
    </xf>
    <xf numFmtId="0" fontId="62" fillId="26" borderId="43" xfId="0" applyFont="1" applyFill="1" applyBorder="1" applyAlignment="1">
      <alignment horizontal="center" vertical="center" wrapText="1"/>
    </xf>
    <xf numFmtId="0" fontId="62" fillId="26" borderId="25" xfId="0" applyFont="1" applyFill="1" applyBorder="1" applyAlignment="1">
      <alignment horizontal="center" vertical="center" wrapText="1"/>
    </xf>
    <xf numFmtId="0" fontId="32" fillId="28" borderId="1" xfId="0" applyFont="1" applyFill="1" applyBorder="1" applyAlignment="1">
      <alignment horizontal="left" vertical="center" wrapText="1"/>
    </xf>
    <xf numFmtId="0" fontId="26" fillId="0" borderId="1" xfId="0" quotePrefix="1" applyFont="1" applyBorder="1" applyAlignment="1">
      <alignment horizontal="center" vertical="center" wrapText="1"/>
    </xf>
    <xf numFmtId="0" fontId="26" fillId="28" borderId="1" xfId="0" applyFont="1" applyFill="1" applyBorder="1" applyAlignment="1">
      <alignment horizontal="center" vertical="center" textRotation="90" wrapText="1"/>
    </xf>
    <xf numFmtId="0" fontId="45" fillId="0" borderId="1" xfId="0" applyFont="1" applyBorder="1" applyAlignment="1">
      <alignment horizontal="left" vertical="center" wrapText="1"/>
    </xf>
    <xf numFmtId="0" fontId="43" fillId="28" borderId="0" xfId="0" applyFont="1" applyFill="1" applyAlignment="1">
      <alignment vertical="center" wrapText="1"/>
    </xf>
    <xf numFmtId="0" fontId="42" fillId="0" borderId="1" xfId="0" applyFont="1" applyBorder="1" applyAlignment="1">
      <alignment horizontal="left" vertical="center" wrapText="1"/>
    </xf>
    <xf numFmtId="0" fontId="45" fillId="28" borderId="1" xfId="0" applyFont="1" applyFill="1" applyBorder="1" applyAlignment="1">
      <alignment horizontal="left" vertical="center" wrapText="1"/>
    </xf>
    <xf numFmtId="0" fontId="2" fillId="28" borderId="1" xfId="0" applyFont="1" applyFill="1" applyBorder="1" applyAlignment="1">
      <alignment horizontal="left" vertical="center" wrapText="1"/>
    </xf>
    <xf numFmtId="0" fontId="2" fillId="28" borderId="1" xfId="0" applyFont="1" applyFill="1" applyBorder="1" applyAlignment="1">
      <alignment horizontal="center" vertical="center"/>
    </xf>
    <xf numFmtId="0" fontId="21" fillId="36" borderId="1" xfId="0" applyFont="1" applyFill="1" applyBorder="1" applyAlignment="1">
      <alignment horizontal="center" vertical="center" textRotation="90" wrapText="1"/>
    </xf>
    <xf numFmtId="0" fontId="21" fillId="0" borderId="1" xfId="0" applyFont="1" applyBorder="1" applyAlignment="1">
      <alignment horizontal="center" vertical="center" textRotation="90" wrapText="1"/>
    </xf>
    <xf numFmtId="0" fontId="43" fillId="0" borderId="13" xfId="0" applyFont="1" applyBorder="1" applyAlignment="1" applyProtection="1">
      <alignment vertical="center" wrapText="1"/>
      <protection locked="0"/>
    </xf>
    <xf numFmtId="0" fontId="45" fillId="0" borderId="39" xfId="0" applyFont="1" applyBorder="1" applyAlignment="1">
      <alignment horizontal="left" vertical="center" wrapText="1"/>
    </xf>
    <xf numFmtId="0" fontId="43" fillId="0" borderId="1" xfId="0" applyFont="1" applyBorder="1" applyAlignment="1" applyProtection="1">
      <alignment vertical="center" wrapText="1"/>
      <protection locked="0"/>
    </xf>
    <xf numFmtId="0" fontId="26" fillId="36" borderId="1" xfId="0" applyFont="1" applyFill="1" applyBorder="1" applyAlignment="1">
      <alignment horizontal="center" vertical="center" textRotation="90" wrapText="1"/>
    </xf>
    <xf numFmtId="0" fontId="33" fillId="0" borderId="1" xfId="0" applyFont="1" applyBorder="1" applyAlignment="1">
      <alignment horizontal="left" vertical="center" wrapText="1"/>
    </xf>
    <xf numFmtId="0" fontId="80" fillId="0" borderId="1" xfId="0" applyFont="1" applyBorder="1" applyAlignment="1">
      <alignment vertical="center" wrapText="1"/>
    </xf>
    <xf numFmtId="0" fontId="80" fillId="0" borderId="1" xfId="0" applyFont="1" applyBorder="1" applyAlignment="1">
      <alignment horizontal="left" vertical="center" wrapText="1"/>
    </xf>
    <xf numFmtId="0" fontId="34" fillId="0" borderId="1" xfId="0" applyFont="1" applyBorder="1" applyAlignment="1">
      <alignment vertical="center" wrapText="1"/>
    </xf>
    <xf numFmtId="0" fontId="82" fillId="0" borderId="1" xfId="0" applyFont="1" applyBorder="1" applyAlignment="1">
      <alignment horizontal="left" vertical="center" wrapText="1"/>
    </xf>
    <xf numFmtId="0" fontId="82" fillId="28" borderId="1" xfId="0" applyFont="1" applyFill="1" applyBorder="1" applyAlignment="1">
      <alignment horizontal="left" vertical="center" wrapText="1"/>
    </xf>
    <xf numFmtId="0" fontId="26" fillId="38" borderId="12" xfId="0" applyFont="1" applyFill="1" applyBorder="1" applyAlignment="1">
      <alignment horizontal="center" vertical="center" textRotation="90" wrapText="1"/>
    </xf>
    <xf numFmtId="0" fontId="26" fillId="0" borderId="45" xfId="0" applyFont="1" applyBorder="1" applyAlignment="1">
      <alignment horizontal="center" vertical="center" textRotation="90" wrapText="1"/>
    </xf>
    <xf numFmtId="0" fontId="92" fillId="40" borderId="44" xfId="0" applyFont="1" applyFill="1" applyBorder="1" applyAlignment="1">
      <alignment horizontal="center" vertical="center" wrapText="1"/>
    </xf>
    <xf numFmtId="0" fontId="92" fillId="40" borderId="46" xfId="0" applyFont="1" applyFill="1" applyBorder="1" applyAlignment="1">
      <alignment horizontal="center" vertical="center" wrapText="1"/>
    </xf>
    <xf numFmtId="0" fontId="93" fillId="26" borderId="25" xfId="0" applyFont="1" applyFill="1" applyBorder="1" applyAlignment="1">
      <alignment horizontal="center" vertical="center" wrapText="1"/>
    </xf>
    <xf numFmtId="0" fontId="25" fillId="28" borderId="29" xfId="0" applyFont="1" applyFill="1" applyBorder="1" applyAlignment="1">
      <alignment horizontal="center" vertical="center" wrapText="1"/>
    </xf>
    <xf numFmtId="0" fontId="26" fillId="0" borderId="1" xfId="0" applyFont="1" applyBorder="1" applyAlignment="1">
      <alignment vertical="center" wrapText="1"/>
    </xf>
    <xf numFmtId="0" fontId="23" fillId="30" borderId="29" xfId="0" applyFont="1" applyFill="1" applyBorder="1" applyAlignment="1">
      <alignment horizontal="center" vertical="center" textRotation="90" wrapText="1"/>
    </xf>
    <xf numFmtId="0" fontId="23" fillId="30" borderId="13" xfId="0" applyFont="1" applyFill="1" applyBorder="1" applyAlignment="1">
      <alignment horizontal="center" vertical="center" textRotation="90" wrapText="1"/>
    </xf>
    <xf numFmtId="1" fontId="28" fillId="28" borderId="1" xfId="0" applyNumberFormat="1" applyFont="1" applyFill="1" applyBorder="1" applyAlignment="1">
      <alignment horizontal="center" vertical="center" wrapText="1"/>
    </xf>
    <xf numFmtId="12" fontId="22" fillId="28" borderId="1" xfId="0" applyNumberFormat="1" applyFont="1" applyFill="1" applyBorder="1" applyAlignment="1">
      <alignment horizontal="justify" vertical="center" wrapText="1"/>
    </xf>
    <xf numFmtId="1" fontId="28" fillId="28" borderId="32" xfId="0" applyNumberFormat="1" applyFont="1" applyFill="1" applyBorder="1" applyAlignment="1">
      <alignment horizontal="center" vertical="center" wrapText="1"/>
    </xf>
    <xf numFmtId="12" fontId="22" fillId="28" borderId="32" xfId="0" applyNumberFormat="1" applyFont="1" applyFill="1" applyBorder="1" applyAlignment="1">
      <alignment horizontal="justify" vertical="center" wrapText="1"/>
    </xf>
    <xf numFmtId="0" fontId="28" fillId="28" borderId="28" xfId="0" applyFont="1" applyFill="1" applyBorder="1" applyAlignment="1">
      <alignment horizontal="center" vertical="center"/>
    </xf>
    <xf numFmtId="0" fontId="22" fillId="28" borderId="28" xfId="0" applyFont="1" applyFill="1" applyBorder="1" applyAlignment="1">
      <alignment horizontal="justify" vertical="center"/>
    </xf>
    <xf numFmtId="0" fontId="28" fillId="28" borderId="1" xfId="0" applyFont="1" applyFill="1" applyBorder="1" applyAlignment="1">
      <alignment horizontal="center" vertical="center"/>
    </xf>
    <xf numFmtId="0" fontId="22" fillId="28" borderId="1" xfId="0" applyFont="1" applyFill="1" applyBorder="1" applyAlignment="1">
      <alignment horizontal="justify" vertical="center" wrapText="1"/>
    </xf>
    <xf numFmtId="0" fontId="22" fillId="28" borderId="1" xfId="0" applyFont="1" applyFill="1" applyBorder="1" applyAlignment="1">
      <alignment horizontal="justify" vertical="center"/>
    </xf>
    <xf numFmtId="0" fontId="28" fillId="28" borderId="12" xfId="0" applyFont="1" applyFill="1" applyBorder="1" applyAlignment="1">
      <alignment horizontal="center" vertical="center"/>
    </xf>
    <xf numFmtId="0" fontId="22" fillId="28" borderId="12" xfId="0" applyFont="1" applyFill="1" applyBorder="1" applyAlignment="1">
      <alignment horizontal="justify" vertical="center" wrapText="1"/>
    </xf>
    <xf numFmtId="0" fontId="22" fillId="28" borderId="12" xfId="0" applyFont="1" applyFill="1" applyBorder="1" applyAlignment="1">
      <alignment horizontal="justify" vertical="center"/>
    </xf>
    <xf numFmtId="0" fontId="33" fillId="38" borderId="1" xfId="0" applyFont="1" applyFill="1" applyBorder="1" applyAlignment="1">
      <alignment horizontal="center" vertical="center" wrapText="1"/>
    </xf>
    <xf numFmtId="0" fontId="2" fillId="34" borderId="1" xfId="0" applyFont="1" applyFill="1" applyBorder="1" applyAlignment="1">
      <alignment horizontal="left" vertical="center" wrapText="1"/>
    </xf>
    <xf numFmtId="0" fontId="32" fillId="0" borderId="1" xfId="0" applyFont="1" applyBorder="1" applyAlignment="1">
      <alignment horizontal="left" vertical="center" wrapText="1"/>
    </xf>
    <xf numFmtId="1" fontId="28" fillId="28" borderId="12" xfId="0" applyNumberFormat="1" applyFont="1" applyFill="1" applyBorder="1" applyAlignment="1">
      <alignment horizontal="center" vertical="center" wrapText="1"/>
    </xf>
    <xf numFmtId="12" fontId="22" fillId="28" borderId="12" xfId="0" applyNumberFormat="1" applyFont="1" applyFill="1" applyBorder="1" applyAlignment="1">
      <alignment horizontal="justify" vertical="center" wrapText="1"/>
    </xf>
    <xf numFmtId="0" fontId="43" fillId="0" borderId="27" xfId="0" applyFont="1" applyBorder="1" applyAlignment="1">
      <alignment vertical="center" wrapText="1"/>
    </xf>
    <xf numFmtId="0" fontId="32" fillId="0" borderId="27" xfId="0" applyFont="1" applyBorder="1" applyAlignment="1">
      <alignment vertical="center" wrapText="1"/>
    </xf>
    <xf numFmtId="0" fontId="2" fillId="0" borderId="39" xfId="0" applyFont="1" applyBorder="1" applyAlignment="1">
      <alignment horizontal="center" vertical="center" wrapText="1"/>
    </xf>
    <xf numFmtId="0" fontId="2" fillId="0" borderId="39" xfId="0" applyFont="1" applyBorder="1" applyAlignment="1">
      <alignment vertical="center" wrapText="1"/>
    </xf>
    <xf numFmtId="0" fontId="2" fillId="0" borderId="27" xfId="0" applyFont="1" applyBorder="1" applyAlignment="1">
      <alignment vertical="center" wrapText="1"/>
    </xf>
    <xf numFmtId="0" fontId="2" fillId="35" borderId="39" xfId="0" applyFont="1" applyFill="1" applyBorder="1" applyAlignment="1">
      <alignment vertical="center" wrapText="1"/>
    </xf>
    <xf numFmtId="0" fontId="25" fillId="26" borderId="39" xfId="0" applyFont="1" applyFill="1" applyBorder="1" applyAlignment="1">
      <alignment horizontal="center" vertical="center" wrapText="1"/>
    </xf>
    <xf numFmtId="0" fontId="43" fillId="25" borderId="38" xfId="0" applyFont="1" applyFill="1" applyBorder="1" applyAlignment="1">
      <alignment horizontal="center"/>
    </xf>
    <xf numFmtId="0" fontId="2" fillId="0" borderId="43" xfId="0" applyFont="1" applyBorder="1" applyAlignment="1">
      <alignment vertical="center" wrapText="1"/>
    </xf>
    <xf numFmtId="0" fontId="2" fillId="35" borderId="44" xfId="0" applyFont="1" applyFill="1" applyBorder="1" applyAlignment="1">
      <alignment vertical="center" wrapText="1"/>
    </xf>
    <xf numFmtId="0" fontId="43" fillId="0" borderId="44" xfId="0" applyFont="1" applyBorder="1" applyAlignment="1">
      <alignment vertical="center" wrapText="1"/>
    </xf>
    <xf numFmtId="0" fontId="2" fillId="0" borderId="44" xfId="0" applyFont="1" applyBorder="1" applyAlignment="1">
      <alignment vertical="center" wrapText="1"/>
    </xf>
    <xf numFmtId="0" fontId="25" fillId="26" borderId="44" xfId="0" applyFont="1" applyFill="1" applyBorder="1" applyAlignment="1">
      <alignment horizontal="center" vertical="center" wrapText="1"/>
    </xf>
    <xf numFmtId="0" fontId="26" fillId="38" borderId="39" xfId="0" applyFont="1" applyFill="1" applyBorder="1" applyAlignment="1">
      <alignment horizontal="center" vertical="center" textRotation="90" wrapText="1"/>
    </xf>
    <xf numFmtId="0" fontId="26" fillId="0" borderId="39" xfId="0" applyFont="1" applyBorder="1" applyAlignment="1">
      <alignment horizontal="center" vertical="center" textRotation="90" wrapText="1"/>
    </xf>
    <xf numFmtId="0" fontId="26" fillId="0" borderId="1" xfId="0" applyFont="1" applyBorder="1" applyAlignment="1">
      <alignment horizontal="center" vertical="center" wrapText="1"/>
    </xf>
    <xf numFmtId="9" fontId="26" fillId="26" borderId="11" xfId="51" applyFont="1" applyFill="1" applyBorder="1" applyAlignment="1">
      <alignment horizontal="center" vertical="center" wrapText="1"/>
    </xf>
    <xf numFmtId="9" fontId="26" fillId="26" borderId="39" xfId="51" applyFont="1" applyFill="1" applyBorder="1" applyAlignment="1">
      <alignment horizontal="center" vertical="center" wrapText="1"/>
    </xf>
    <xf numFmtId="0" fontId="23" fillId="0" borderId="44" xfId="0" applyFont="1" applyBorder="1" applyAlignment="1">
      <alignment horizontal="center" vertical="center" wrapText="1"/>
    </xf>
    <xf numFmtId="0" fontId="50" fillId="28" borderId="1" xfId="0" applyFont="1" applyFill="1" applyBorder="1" applyAlignment="1">
      <alignment horizontal="left" vertical="center" wrapText="1"/>
    </xf>
    <xf numFmtId="0" fontId="2" fillId="43" borderId="47" xfId="0" applyFont="1" applyFill="1" applyBorder="1" applyAlignment="1">
      <alignment horizontal="center" vertical="center" wrapText="1"/>
    </xf>
    <xf numFmtId="0" fontId="2" fillId="43" borderId="47" xfId="0" applyFont="1" applyFill="1" applyBorder="1" applyAlignment="1">
      <alignment horizontal="left" vertical="center" wrapText="1"/>
    </xf>
    <xf numFmtId="0" fontId="23" fillId="0" borderId="11" xfId="0" applyFont="1" applyBorder="1" applyAlignment="1">
      <alignment horizontal="center" vertical="center" wrapText="1"/>
    </xf>
    <xf numFmtId="0" fontId="2" fillId="0" borderId="11" xfId="0" applyFont="1" applyBorder="1" applyAlignment="1">
      <alignment vertical="center" wrapText="1"/>
    </xf>
    <xf numFmtId="0" fontId="2" fillId="0" borderId="11" xfId="0" applyFont="1" applyBorder="1"/>
    <xf numFmtId="0" fontId="25" fillId="26" borderId="11" xfId="0" applyFont="1" applyFill="1" applyBorder="1" applyAlignment="1">
      <alignment horizontal="center" vertical="center" wrapText="1"/>
    </xf>
    <xf numFmtId="0" fontId="25" fillId="28" borderId="12" xfId="0" applyFont="1" applyFill="1" applyBorder="1" applyAlignment="1">
      <alignment horizontal="center" vertical="center" wrapText="1"/>
    </xf>
    <xf numFmtId="0" fontId="26" fillId="42" borderId="12" xfId="0" applyFont="1" applyFill="1" applyBorder="1" applyAlignment="1">
      <alignment horizontal="center" vertical="center" wrapText="1"/>
    </xf>
    <xf numFmtId="0" fontId="103" fillId="0" borderId="12" xfId="0" applyFont="1" applyBorder="1" applyAlignment="1">
      <alignment vertical="center" wrapText="1"/>
    </xf>
    <xf numFmtId="0" fontId="26" fillId="0" borderId="12" xfId="0" applyFont="1" applyBorder="1" applyAlignment="1">
      <alignment horizontal="justify" vertical="center" wrapText="1"/>
    </xf>
    <xf numFmtId="0" fontId="2" fillId="0" borderId="12" xfId="0" applyFont="1" applyBorder="1" applyAlignment="1">
      <alignment horizontal="justify" vertical="center" wrapText="1"/>
    </xf>
    <xf numFmtId="0" fontId="25" fillId="26" borderId="12" xfId="0" applyFont="1" applyFill="1" applyBorder="1" applyAlignment="1">
      <alignment horizontal="center" vertical="center" wrapText="1"/>
    </xf>
    <xf numFmtId="0" fontId="39" fillId="28" borderId="12" xfId="0" applyFont="1" applyFill="1" applyBorder="1" applyAlignment="1">
      <alignment horizontal="justify" vertical="center" wrapText="1"/>
    </xf>
    <xf numFmtId="0" fontId="26" fillId="42" borderId="11" xfId="0" applyFont="1" applyFill="1" applyBorder="1" applyAlignment="1">
      <alignment horizontal="center" vertical="center" wrapText="1"/>
    </xf>
    <xf numFmtId="0" fontId="44" fillId="0" borderId="11" xfId="0" applyFont="1" applyBorder="1" applyAlignment="1">
      <alignment horizontal="justify" vertical="center" wrapText="1"/>
    </xf>
    <xf numFmtId="0" fontId="26" fillId="0" borderId="11" xfId="0" applyFont="1" applyBorder="1" applyAlignment="1">
      <alignment horizontal="justify" vertical="center" wrapText="1"/>
    </xf>
    <xf numFmtId="0" fontId="2" fillId="0" borderId="11" xfId="0" applyFont="1" applyBorder="1" applyAlignment="1">
      <alignment horizontal="justify" vertical="center" wrapText="1"/>
    </xf>
    <xf numFmtId="0" fontId="28" fillId="28" borderId="11" xfId="0" applyFont="1" applyFill="1" applyBorder="1" applyAlignment="1">
      <alignment horizontal="center" vertical="center"/>
    </xf>
    <xf numFmtId="0" fontId="22" fillId="28" borderId="11" xfId="0" applyFont="1" applyFill="1" applyBorder="1" applyAlignment="1">
      <alignment horizontal="justify" vertical="center"/>
    </xf>
    <xf numFmtId="0" fontId="39" fillId="28" borderId="11" xfId="0" applyFont="1" applyFill="1" applyBorder="1" applyAlignment="1">
      <alignment horizontal="justify" vertical="center" wrapText="1"/>
    </xf>
    <xf numFmtId="0" fontId="2" fillId="34" borderId="12" xfId="0" applyFont="1" applyFill="1" applyBorder="1" applyAlignment="1">
      <alignment horizontal="left" vertical="center" wrapText="1"/>
    </xf>
    <xf numFmtId="0" fontId="2" fillId="0" borderId="12" xfId="0" applyFont="1" applyBorder="1" applyAlignment="1">
      <alignment horizontal="left" vertical="center" wrapText="1"/>
    </xf>
    <xf numFmtId="0" fontId="2" fillId="0" borderId="12" xfId="0" applyFont="1" applyBorder="1" applyAlignment="1">
      <alignment vertical="center" wrapText="1"/>
    </xf>
    <xf numFmtId="0" fontId="39" fillId="0" borderId="12" xfId="0" applyFont="1" applyBorder="1" applyAlignment="1">
      <alignment vertical="center" wrapText="1"/>
    </xf>
    <xf numFmtId="0" fontId="25" fillId="28" borderId="11" xfId="0" applyFont="1" applyFill="1" applyBorder="1" applyAlignment="1">
      <alignment horizontal="center" vertical="center" wrapText="1"/>
    </xf>
    <xf numFmtId="0" fontId="2" fillId="34" borderId="11" xfId="0" applyFont="1" applyFill="1" applyBorder="1" applyAlignment="1">
      <alignment horizontal="left" vertical="center" wrapText="1"/>
    </xf>
    <xf numFmtId="0" fontId="2" fillId="0" borderId="11" xfId="0" applyFont="1" applyBorder="1" applyAlignment="1">
      <alignment horizontal="left" vertical="center" wrapText="1"/>
    </xf>
    <xf numFmtId="0" fontId="32" fillId="0" borderId="11" xfId="0" applyFont="1" applyBorder="1" applyAlignment="1">
      <alignment horizontal="left" vertical="center" wrapText="1"/>
    </xf>
    <xf numFmtId="0" fontId="25" fillId="25" borderId="1" xfId="0" applyFont="1" applyFill="1" applyBorder="1" applyAlignment="1">
      <alignment horizontal="center"/>
    </xf>
    <xf numFmtId="0" fontId="42" fillId="25" borderId="1" xfId="0" applyFont="1" applyFill="1" applyBorder="1" applyAlignment="1">
      <alignment horizontal="center"/>
    </xf>
    <xf numFmtId="9" fontId="42" fillId="25" borderId="1" xfId="0" applyNumberFormat="1" applyFont="1" applyFill="1" applyBorder="1" applyAlignment="1">
      <alignment horizontal="center"/>
    </xf>
    <xf numFmtId="9" fontId="31" fillId="25" borderId="16" xfId="0" applyNumberFormat="1" applyFont="1" applyFill="1" applyBorder="1" applyAlignment="1">
      <alignment horizontal="center" vertical="center"/>
    </xf>
    <xf numFmtId="12" fontId="31" fillId="25" borderId="16" xfId="0" applyNumberFormat="1" applyFont="1" applyFill="1" applyBorder="1" applyAlignment="1">
      <alignment horizontal="center" vertical="center" wrapText="1"/>
    </xf>
    <xf numFmtId="0" fontId="112" fillId="25" borderId="1" xfId="0" applyFont="1" applyFill="1" applyBorder="1" applyAlignment="1">
      <alignment horizontal="center" vertical="center"/>
    </xf>
    <xf numFmtId="9" fontId="112" fillId="25" borderId="1" xfId="0" applyNumberFormat="1" applyFont="1" applyFill="1" applyBorder="1" applyAlignment="1">
      <alignment horizontal="center" vertical="center"/>
    </xf>
    <xf numFmtId="1" fontId="28" fillId="28" borderId="11" xfId="0" applyNumberFormat="1" applyFont="1" applyFill="1" applyBorder="1" applyAlignment="1">
      <alignment horizontal="center" vertical="center" wrapText="1"/>
    </xf>
    <xf numFmtId="0" fontId="22" fillId="28" borderId="11" xfId="0" applyFont="1" applyFill="1" applyBorder="1" applyAlignment="1">
      <alignment horizontal="justify" vertical="center" wrapText="1"/>
    </xf>
    <xf numFmtId="12" fontId="22" fillId="28" borderId="11" xfId="0" applyNumberFormat="1" applyFont="1" applyFill="1" applyBorder="1" applyAlignment="1">
      <alignment horizontal="justify" vertical="center" wrapText="1"/>
    </xf>
    <xf numFmtId="0" fontId="2" fillId="28" borderId="1" xfId="0" applyFont="1" applyFill="1" applyBorder="1"/>
    <xf numFmtId="0" fontId="21" fillId="28" borderId="1" xfId="53" applyFont="1" applyFill="1" applyBorder="1" applyAlignment="1">
      <alignment horizontal="left" vertical="center" wrapText="1"/>
    </xf>
    <xf numFmtId="12" fontId="113" fillId="28" borderId="32" xfId="53" applyNumberFormat="1" applyFont="1" applyFill="1" applyBorder="1" applyAlignment="1">
      <alignment horizontal="justify" vertical="center" wrapText="1"/>
    </xf>
    <xf numFmtId="0" fontId="26" fillId="38" borderId="11" xfId="0" applyFont="1" applyFill="1" applyBorder="1" applyAlignment="1">
      <alignment horizontal="center" vertical="center" textRotation="90" wrapText="1"/>
    </xf>
    <xf numFmtId="9" fontId="25" fillId="25" borderId="48" xfId="0" applyNumberFormat="1" applyFont="1" applyFill="1" applyBorder="1" applyAlignment="1">
      <alignment horizontal="center"/>
    </xf>
    <xf numFmtId="0" fontId="26" fillId="38" borderId="11" xfId="0" applyFont="1" applyFill="1" applyBorder="1" applyAlignment="1">
      <alignment horizontal="center" vertical="center" wrapText="1"/>
    </xf>
    <xf numFmtId="0" fontId="26" fillId="0" borderId="11" xfId="0" applyFont="1" applyBorder="1" applyAlignment="1">
      <alignment horizontal="center" vertical="center" textRotation="90" wrapText="1"/>
    </xf>
    <xf numFmtId="0" fontId="114" fillId="30" borderId="29" xfId="0" applyFont="1" applyFill="1" applyBorder="1" applyAlignment="1">
      <alignment horizontal="center" vertical="center" textRotation="90" wrapText="1"/>
    </xf>
    <xf numFmtId="0" fontId="114" fillId="30" borderId="13" xfId="0" applyFont="1" applyFill="1" applyBorder="1" applyAlignment="1">
      <alignment horizontal="center" vertical="center" textRotation="90" wrapText="1"/>
    </xf>
    <xf numFmtId="0" fontId="23" fillId="25" borderId="12" xfId="0" applyFont="1" applyFill="1" applyBorder="1" applyAlignment="1">
      <alignment horizontal="center" vertical="center"/>
    </xf>
    <xf numFmtId="0" fontId="43" fillId="25" borderId="38" xfId="0" applyFont="1" applyFill="1" applyBorder="1" applyAlignment="1">
      <alignment horizontal="center" vertical="center"/>
    </xf>
    <xf numFmtId="9" fontId="25" fillId="25" borderId="1" xfId="0" applyNumberFormat="1" applyFont="1" applyFill="1" applyBorder="1" applyAlignment="1">
      <alignment horizontal="center" vertical="center"/>
    </xf>
    <xf numFmtId="0" fontId="25" fillId="29" borderId="48" xfId="0" applyFont="1" applyFill="1" applyBorder="1" applyAlignment="1">
      <alignment horizontal="center" vertical="center" wrapText="1"/>
    </xf>
    <xf numFmtId="0" fontId="60" fillId="26" borderId="49" xfId="0" applyFont="1" applyFill="1" applyBorder="1" applyAlignment="1">
      <alignment horizontal="center" vertical="center" wrapText="1"/>
    </xf>
    <xf numFmtId="0" fontId="25" fillId="29" borderId="16" xfId="0" applyFont="1" applyFill="1" applyBorder="1" applyAlignment="1">
      <alignment horizontal="center" vertical="center" wrapText="1"/>
    </xf>
    <xf numFmtId="0" fontId="115" fillId="0" borderId="12" xfId="0" applyFont="1" applyBorder="1" applyAlignment="1">
      <alignment horizontal="center" vertical="center" wrapText="1"/>
    </xf>
    <xf numFmtId="0" fontId="28" fillId="29" borderId="16" xfId="0" applyFont="1" applyFill="1" applyBorder="1" applyAlignment="1">
      <alignment horizontal="center" vertical="center" wrapText="1"/>
    </xf>
    <xf numFmtId="0" fontId="62" fillId="26" borderId="49" xfId="0" applyFont="1" applyFill="1" applyBorder="1" applyAlignment="1">
      <alignment horizontal="center" vertical="center" wrapText="1"/>
    </xf>
    <xf numFmtId="0" fontId="115" fillId="0" borderId="1" xfId="0" applyFont="1" applyBorder="1" applyAlignment="1">
      <alignment horizontal="center" vertical="center" wrapText="1"/>
    </xf>
    <xf numFmtId="0" fontId="22" fillId="0" borderId="1" xfId="0" applyFont="1" applyBorder="1" applyAlignment="1">
      <alignment horizontal="left" vertical="top" wrapText="1"/>
    </xf>
    <xf numFmtId="0" fontId="87" fillId="0" borderId="1" xfId="0" applyFont="1" applyBorder="1" applyAlignment="1">
      <alignment horizontal="center" vertical="center" wrapText="1"/>
    </xf>
    <xf numFmtId="0" fontId="125" fillId="0" borderId="1" xfId="0" applyFont="1" applyBorder="1" applyAlignment="1">
      <alignment horizontal="center" vertical="center" wrapText="1"/>
    </xf>
    <xf numFmtId="0" fontId="25" fillId="29" borderId="13" xfId="0" applyFont="1" applyFill="1" applyBorder="1" applyAlignment="1">
      <alignment horizontal="center" vertical="center" wrapText="1"/>
    </xf>
    <xf numFmtId="0" fontId="54" fillId="0" borderId="1" xfId="0" applyFont="1" applyBorder="1" applyAlignment="1">
      <alignment horizontal="center" vertical="center" wrapText="1"/>
    </xf>
    <xf numFmtId="0" fontId="125" fillId="28" borderId="1" xfId="0" applyFont="1" applyFill="1" applyBorder="1" applyAlignment="1">
      <alignment horizontal="center" vertical="center" wrapText="1"/>
    </xf>
    <xf numFmtId="0" fontId="22" fillId="0" borderId="1" xfId="0" applyFont="1" applyBorder="1" applyAlignment="1">
      <alignment vertical="center" wrapText="1"/>
    </xf>
    <xf numFmtId="0" fontId="23" fillId="29" borderId="16" xfId="0" applyFont="1" applyFill="1" applyBorder="1" applyAlignment="1">
      <alignment horizontal="center" vertical="center" wrapText="1"/>
    </xf>
    <xf numFmtId="0" fontId="93" fillId="26" borderId="49" xfId="0" applyFont="1" applyFill="1" applyBorder="1" applyAlignment="1">
      <alignment horizontal="center" vertical="center" wrapText="1"/>
    </xf>
    <xf numFmtId="0" fontId="25" fillId="0" borderId="1" xfId="0" applyFont="1" applyBorder="1" applyAlignment="1">
      <alignment vertical="center"/>
    </xf>
    <xf numFmtId="9" fontId="31" fillId="25" borderId="1" xfId="0" applyNumberFormat="1" applyFont="1" applyFill="1" applyBorder="1" applyAlignment="1">
      <alignment horizontal="center" vertical="center"/>
    </xf>
    <xf numFmtId="0" fontId="23" fillId="29" borderId="50" xfId="0" applyFont="1" applyFill="1" applyBorder="1" applyAlignment="1">
      <alignment horizontal="center" vertical="center" wrapText="1"/>
    </xf>
    <xf numFmtId="0" fontId="25" fillId="28" borderId="12" xfId="0" applyFont="1" applyFill="1" applyBorder="1" applyAlignment="1">
      <alignment horizontal="center" vertical="center"/>
    </xf>
    <xf numFmtId="0" fontId="125" fillId="0" borderId="12" xfId="0" applyFont="1" applyBorder="1" applyAlignment="1">
      <alignment horizontal="center" vertical="center" wrapText="1"/>
    </xf>
    <xf numFmtId="0" fontId="38" fillId="0" borderId="12" xfId="0" applyFont="1" applyBorder="1" applyAlignment="1">
      <alignment vertical="top" wrapText="1"/>
    </xf>
    <xf numFmtId="0" fontId="39" fillId="0" borderId="11" xfId="0" applyFont="1" applyBorder="1" applyAlignment="1">
      <alignment horizontal="left" vertical="top" wrapText="1"/>
    </xf>
    <xf numFmtId="0" fontId="26" fillId="0" borderId="1" xfId="0" applyFont="1" applyBorder="1" applyAlignment="1">
      <alignment horizontal="center" vertical="center" textRotation="90" wrapText="1"/>
    </xf>
    <xf numFmtId="0" fontId="26" fillId="0" borderId="1" xfId="0" applyFont="1" applyBorder="1" applyAlignment="1">
      <alignment horizontal="center" vertical="center" wrapText="1"/>
    </xf>
    <xf numFmtId="9" fontId="26" fillId="26" borderId="12" xfId="51" applyFont="1" applyFill="1" applyBorder="1" applyAlignment="1">
      <alignment horizontal="center" vertical="center" wrapText="1"/>
    </xf>
    <xf numFmtId="9" fontId="2" fillId="26" borderId="1" xfId="51" applyFont="1" applyFill="1" applyBorder="1" applyAlignment="1">
      <alignment horizontal="center" vertical="center" wrapText="1"/>
    </xf>
    <xf numFmtId="165" fontId="2" fillId="26" borderId="1" xfId="51" applyNumberFormat="1" applyFont="1" applyFill="1" applyBorder="1" applyAlignment="1">
      <alignment horizontal="center" vertical="center" wrapText="1"/>
    </xf>
    <xf numFmtId="9" fontId="2" fillId="26" borderId="12" xfId="51" applyFont="1" applyFill="1" applyBorder="1" applyAlignment="1">
      <alignment horizontal="center" vertical="center" wrapText="1"/>
    </xf>
    <xf numFmtId="9" fontId="2" fillId="26" borderId="39" xfId="51" applyFont="1" applyFill="1" applyBorder="1" applyAlignment="1">
      <alignment horizontal="center" vertical="center" wrapText="1"/>
    </xf>
    <xf numFmtId="0" fontId="25" fillId="45" borderId="33" xfId="0" applyFont="1" applyFill="1" applyBorder="1" applyAlignment="1">
      <alignment horizontal="center" vertical="center" textRotation="90" wrapText="1"/>
    </xf>
    <xf numFmtId="0" fontId="25" fillId="45" borderId="12" xfId="0" applyFont="1" applyFill="1" applyBorder="1" applyAlignment="1">
      <alignment horizontal="center" vertical="center" textRotation="90" wrapText="1"/>
    </xf>
    <xf numFmtId="0" fontId="25" fillId="45" borderId="34" xfId="0" applyFont="1" applyFill="1" applyBorder="1" applyAlignment="1">
      <alignment horizontal="center" vertical="center" textRotation="90" wrapText="1"/>
    </xf>
    <xf numFmtId="0" fontId="41" fillId="45" borderId="33" xfId="0" applyFont="1" applyFill="1" applyBorder="1" applyAlignment="1">
      <alignment horizontal="center" vertical="center" textRotation="90" wrapText="1"/>
    </xf>
    <xf numFmtId="0" fontId="41" fillId="45" borderId="12" xfId="0" applyFont="1" applyFill="1" applyBorder="1" applyAlignment="1">
      <alignment horizontal="center" vertical="center" textRotation="90" wrapText="1"/>
    </xf>
    <xf numFmtId="0" fontId="41" fillId="45" borderId="34" xfId="0" applyFont="1" applyFill="1" applyBorder="1" applyAlignment="1">
      <alignment horizontal="center" vertical="center" textRotation="90" wrapText="1"/>
    </xf>
    <xf numFmtId="0" fontId="93" fillId="26" borderId="44" xfId="0" applyFont="1" applyFill="1" applyBorder="1" applyAlignment="1">
      <alignment horizontal="center" vertical="center" wrapText="1"/>
    </xf>
    <xf numFmtId="0" fontId="23" fillId="45" borderId="12" xfId="0" applyFont="1" applyFill="1" applyBorder="1" applyAlignment="1">
      <alignment horizontal="center" vertical="center" textRotation="90" wrapText="1"/>
    </xf>
    <xf numFmtId="0" fontId="23" fillId="45" borderId="13" xfId="0" applyFont="1" applyFill="1" applyBorder="1" applyAlignment="1">
      <alignment horizontal="center" vertical="center" textRotation="90" wrapText="1"/>
    </xf>
    <xf numFmtId="0" fontId="23" fillId="45" borderId="30" xfId="0" applyFont="1" applyFill="1" applyBorder="1" applyAlignment="1">
      <alignment horizontal="center" vertical="center" textRotation="90" wrapText="1"/>
    </xf>
    <xf numFmtId="0" fontId="114" fillId="45" borderId="13" xfId="0" applyFont="1" applyFill="1" applyBorder="1" applyAlignment="1">
      <alignment horizontal="center" vertical="center" textRotation="90" wrapText="1"/>
    </xf>
    <xf numFmtId="0" fontId="114" fillId="45" borderId="30" xfId="0" applyFont="1" applyFill="1" applyBorder="1" applyAlignment="1">
      <alignment horizontal="center" vertical="center" textRotation="90" wrapText="1"/>
    </xf>
    <xf numFmtId="0" fontId="26" fillId="28" borderId="11" xfId="0" applyFont="1" applyFill="1" applyBorder="1" applyAlignment="1">
      <alignment horizontal="center" vertical="center" wrapText="1"/>
    </xf>
    <xf numFmtId="0" fontId="25" fillId="26" borderId="11" xfId="0" applyFont="1" applyFill="1" applyBorder="1" applyAlignment="1">
      <alignment horizontal="center" vertical="center" wrapText="1"/>
    </xf>
    <xf numFmtId="0" fontId="26" fillId="0" borderId="1" xfId="0" applyFont="1" applyBorder="1" applyAlignment="1">
      <alignment horizontal="center" vertical="center" textRotation="90" wrapText="1"/>
    </xf>
    <xf numFmtId="0" fontId="26" fillId="28" borderId="1" xfId="0" applyFont="1" applyFill="1" applyBorder="1" applyAlignment="1">
      <alignment horizontal="center" vertical="center" wrapText="1"/>
    </xf>
    <xf numFmtId="0" fontId="26" fillId="38" borderId="1" xfId="0" applyFont="1" applyFill="1" applyBorder="1" applyAlignment="1">
      <alignment horizontal="center" vertical="center" wrapText="1"/>
    </xf>
    <xf numFmtId="9" fontId="2" fillId="26" borderId="12" xfId="51" applyFont="1" applyFill="1" applyBorder="1" applyAlignment="1">
      <alignment horizontal="center" vertical="center" wrapText="1"/>
    </xf>
    <xf numFmtId="9" fontId="26" fillId="26" borderId="12" xfId="51" applyFont="1" applyFill="1" applyBorder="1" applyAlignment="1">
      <alignment horizontal="center" vertical="center" wrapText="1"/>
    </xf>
    <xf numFmtId="0" fontId="26" fillId="38" borderId="1" xfId="0" applyFont="1" applyFill="1" applyBorder="1" applyAlignment="1">
      <alignment horizontal="center" vertical="center" textRotation="90" wrapText="1"/>
    </xf>
    <xf numFmtId="0" fontId="28" fillId="29" borderId="1" xfId="0" applyFont="1" applyFill="1" applyBorder="1" applyAlignment="1">
      <alignment horizontal="center" vertical="center" wrapText="1"/>
    </xf>
    <xf numFmtId="0" fontId="38" fillId="0" borderId="1" xfId="0" applyFont="1" applyBorder="1" applyAlignment="1">
      <alignment horizontal="left" vertical="top" wrapText="1"/>
    </xf>
    <xf numFmtId="0" fontId="22" fillId="0" borderId="1" xfId="0" applyFont="1" applyBorder="1" applyAlignment="1">
      <alignment horizontal="justify" vertical="center" wrapText="1"/>
    </xf>
    <xf numFmtId="0" fontId="41" fillId="29" borderId="1" xfId="0" applyFont="1" applyFill="1" applyBorder="1" applyAlignment="1">
      <alignment horizontal="center" vertical="center" wrapText="1"/>
    </xf>
    <xf numFmtId="0" fontId="38" fillId="28" borderId="1" xfId="0" applyFont="1" applyFill="1" applyBorder="1" applyAlignment="1">
      <alignment vertical="center" wrapText="1"/>
    </xf>
    <xf numFmtId="0" fontId="38" fillId="0" borderId="1" xfId="0" applyFont="1" applyBorder="1" applyAlignment="1">
      <alignment vertical="center" wrapText="1"/>
    </xf>
    <xf numFmtId="0" fontId="41" fillId="0" borderId="1" xfId="0" applyFont="1" applyBorder="1" applyAlignment="1">
      <alignment horizontal="left" vertical="center" wrapText="1"/>
    </xf>
    <xf numFmtId="0" fontId="183" fillId="41" borderId="40" xfId="0" applyFont="1" applyFill="1" applyBorder="1" applyAlignment="1">
      <alignment vertical="center"/>
    </xf>
    <xf numFmtId="0" fontId="63" fillId="40" borderId="27" xfId="0" applyFont="1" applyFill="1" applyBorder="1" applyAlignment="1">
      <alignment horizontal="center" vertical="center" wrapText="1"/>
    </xf>
    <xf numFmtId="0" fontId="92" fillId="40" borderId="27" xfId="0" applyFont="1" applyFill="1" applyBorder="1" applyAlignment="1">
      <alignment horizontal="center" vertical="center" wrapText="1"/>
    </xf>
    <xf numFmtId="0" fontId="63" fillId="40" borderId="52" xfId="0" applyFont="1" applyFill="1" applyBorder="1" applyAlignment="1">
      <alignment horizontal="center" vertical="center" wrapText="1"/>
    </xf>
    <xf numFmtId="0" fontId="22" fillId="28" borderId="57" xfId="0" applyFont="1" applyFill="1" applyBorder="1" applyAlignment="1">
      <alignment horizontal="justify" vertical="center"/>
    </xf>
    <xf numFmtId="0" fontId="38" fillId="0" borderId="58" xfId="0" applyFont="1" applyBorder="1" applyAlignment="1">
      <alignment vertical="top" wrapText="1"/>
    </xf>
    <xf numFmtId="0" fontId="25" fillId="28" borderId="51" xfId="0" applyFont="1" applyFill="1" applyBorder="1" applyAlignment="1">
      <alignment horizontal="center" vertical="center"/>
    </xf>
    <xf numFmtId="0" fontId="25" fillId="26" borderId="16" xfId="0" applyFont="1" applyFill="1" applyBorder="1" applyAlignment="1">
      <alignment horizontal="center" vertical="center" wrapText="1"/>
    </xf>
    <xf numFmtId="0" fontId="39" fillId="0" borderId="55" xfId="0" applyFont="1" applyBorder="1" applyAlignment="1">
      <alignment horizontal="left" vertical="top" wrapText="1"/>
    </xf>
    <xf numFmtId="0" fontId="28" fillId="28" borderId="59" xfId="0" applyFont="1" applyFill="1" applyBorder="1" applyAlignment="1">
      <alignment horizontal="center" vertical="center"/>
    </xf>
    <xf numFmtId="0" fontId="109" fillId="41" borderId="40" xfId="0" applyFont="1" applyFill="1" applyBorder="1" applyAlignment="1"/>
    <xf numFmtId="0" fontId="109" fillId="41" borderId="42" xfId="0" applyFont="1" applyFill="1" applyBorder="1" applyAlignment="1"/>
    <xf numFmtId="0" fontId="93" fillId="26" borderId="54" xfId="0" applyFont="1" applyFill="1" applyBorder="1" applyAlignment="1">
      <alignment horizontal="center" vertical="center" wrapText="1"/>
    </xf>
    <xf numFmtId="0" fontId="2" fillId="28" borderId="0" xfId="0" applyFont="1" applyFill="1" applyBorder="1" applyAlignment="1">
      <alignment horizontal="left" vertical="center" wrapText="1"/>
    </xf>
    <xf numFmtId="0" fontId="26" fillId="38" borderId="27" xfId="0" applyFont="1" applyFill="1" applyBorder="1" applyAlignment="1">
      <alignment horizontal="center" vertical="center" wrapText="1"/>
    </xf>
    <xf numFmtId="0" fontId="26" fillId="38" borderId="27" xfId="0" applyFont="1" applyFill="1" applyBorder="1" applyAlignment="1">
      <alignment horizontal="center" vertical="center" textRotation="90" wrapText="1"/>
    </xf>
    <xf numFmtId="0" fontId="26" fillId="0" borderId="18" xfId="0" applyFont="1" applyBorder="1" applyAlignment="1">
      <alignment horizontal="center" vertical="center" textRotation="90" wrapText="1"/>
    </xf>
    <xf numFmtId="0" fontId="0" fillId="28" borderId="0" xfId="0" applyFill="1" applyBorder="1"/>
    <xf numFmtId="0" fontId="92" fillId="40" borderId="52" xfId="0" applyFont="1" applyFill="1" applyBorder="1" applyAlignment="1">
      <alignment horizontal="center" vertical="center" wrapText="1"/>
    </xf>
    <xf numFmtId="0" fontId="190" fillId="26" borderId="27" xfId="0" applyFont="1" applyFill="1" applyBorder="1" applyAlignment="1">
      <alignment horizontal="center" vertical="center" wrapText="1"/>
    </xf>
    <xf numFmtId="0" fontId="62" fillId="26" borderId="60" xfId="0" applyFont="1" applyFill="1" applyBorder="1" applyAlignment="1">
      <alignment horizontal="center" vertical="center" wrapText="1"/>
    </xf>
    <xf numFmtId="0" fontId="41" fillId="30" borderId="13" xfId="0" applyFont="1" applyFill="1" applyBorder="1" applyAlignment="1">
      <alignment horizontal="center" vertical="center" textRotation="90" wrapText="1"/>
    </xf>
    <xf numFmtId="0" fontId="41" fillId="45" borderId="13" xfId="0" applyFont="1" applyFill="1" applyBorder="1" applyAlignment="1">
      <alignment horizontal="center" vertical="center" textRotation="90" wrapText="1"/>
    </xf>
    <xf numFmtId="9" fontId="25" fillId="25" borderId="12" xfId="0" applyNumberFormat="1" applyFont="1" applyFill="1" applyBorder="1" applyAlignment="1">
      <alignment horizontal="center"/>
    </xf>
    <xf numFmtId="0" fontId="23" fillId="0" borderId="1" xfId="0" applyFont="1" applyBorder="1" applyAlignment="1">
      <alignment horizontal="center" vertical="center" wrapText="1"/>
    </xf>
    <xf numFmtId="9" fontId="23" fillId="27" borderId="16" xfId="0" applyNumberFormat="1" applyFont="1" applyFill="1" applyBorder="1" applyAlignment="1">
      <alignment horizontal="center"/>
    </xf>
    <xf numFmtId="0" fontId="43" fillId="0" borderId="16" xfId="0" applyFont="1" applyBorder="1" applyAlignment="1">
      <alignment horizontal="left" indent="1"/>
    </xf>
    <xf numFmtId="0" fontId="22" fillId="43" borderId="47" xfId="0" applyFont="1" applyFill="1" applyBorder="1" applyAlignment="1">
      <alignment horizontal="left" vertical="center" wrapText="1"/>
    </xf>
    <xf numFmtId="0" fontId="26" fillId="0" borderId="1" xfId="0" applyFont="1" applyBorder="1" applyAlignment="1">
      <alignment horizontal="center" vertical="center" textRotation="90" wrapText="1"/>
    </xf>
    <xf numFmtId="12" fontId="38" fillId="0" borderId="1" xfId="0" applyNumberFormat="1" applyFont="1" applyBorder="1" applyAlignment="1">
      <alignment horizontal="center" vertical="center" wrapText="1"/>
    </xf>
    <xf numFmtId="0" fontId="38" fillId="0" borderId="1" xfId="0" applyFont="1" applyBorder="1" applyAlignment="1">
      <alignment horizontal="center" vertical="center" wrapText="1"/>
    </xf>
    <xf numFmtId="0" fontId="154" fillId="28" borderId="1" xfId="0" applyFont="1" applyFill="1" applyBorder="1" applyAlignment="1">
      <alignment horizontal="left" vertical="center" wrapText="1"/>
    </xf>
    <xf numFmtId="0" fontId="38" fillId="0" borderId="1" xfId="0" applyFont="1" applyBorder="1" applyAlignment="1">
      <alignment horizontal="left" vertical="center"/>
    </xf>
    <xf numFmtId="0" fontId="26" fillId="0" borderId="1" xfId="0" applyFont="1" applyBorder="1" applyAlignment="1">
      <alignment horizontal="center" vertical="center" textRotation="90" wrapText="1"/>
    </xf>
    <xf numFmtId="0" fontId="26" fillId="28" borderId="1" xfId="0" applyFont="1" applyFill="1" applyBorder="1" applyAlignment="1">
      <alignment horizontal="center" vertical="center" wrapText="1"/>
    </xf>
    <xf numFmtId="0" fontId="2" fillId="0" borderId="1" xfId="0" applyFont="1" applyBorder="1" applyAlignment="1">
      <alignment horizontal="left" vertical="top" wrapText="1"/>
    </xf>
    <xf numFmtId="0" fontId="25" fillId="45" borderId="58" xfId="0" applyFont="1" applyFill="1" applyBorder="1" applyAlignment="1">
      <alignment horizontal="center" vertical="center" textRotation="90" wrapText="1"/>
    </xf>
    <xf numFmtId="0" fontId="60" fillId="26" borderId="1" xfId="0" applyFont="1" applyFill="1" applyBorder="1" applyAlignment="1">
      <alignment horizontal="center" vertical="center" wrapText="1"/>
    </xf>
    <xf numFmtId="0" fontId="23" fillId="0" borderId="12" xfId="0" applyFont="1" applyBorder="1" applyAlignment="1">
      <alignment horizontal="left" vertical="top" wrapText="1"/>
    </xf>
    <xf numFmtId="0" fontId="23" fillId="25" borderId="13" xfId="0" applyFont="1" applyFill="1" applyBorder="1" applyAlignment="1">
      <alignment horizontal="center"/>
    </xf>
    <xf numFmtId="9" fontId="31" fillId="25" borderId="50" xfId="0" applyNumberFormat="1" applyFont="1" applyFill="1" applyBorder="1" applyAlignment="1">
      <alignment horizontal="center" vertical="center"/>
    </xf>
    <xf numFmtId="0" fontId="38" fillId="28" borderId="1" xfId="0" applyFont="1" applyFill="1" applyBorder="1" applyAlignment="1">
      <alignment horizontal="left" vertical="top" wrapText="1"/>
    </xf>
    <xf numFmtId="0" fontId="26" fillId="28" borderId="1" xfId="0" applyFont="1" applyFill="1" applyBorder="1" applyAlignment="1">
      <alignment horizontal="center" vertical="center" wrapText="1"/>
    </xf>
    <xf numFmtId="0" fontId="26" fillId="28" borderId="1" xfId="0" applyFont="1" applyFill="1" applyBorder="1" applyAlignment="1">
      <alignment horizontal="center" vertical="center" wrapText="1"/>
    </xf>
    <xf numFmtId="0" fontId="25" fillId="43" borderId="47" xfId="0" applyFont="1" applyFill="1" applyBorder="1" applyAlignment="1">
      <alignment horizontal="center" vertical="center" wrapText="1"/>
    </xf>
    <xf numFmtId="0" fontId="26" fillId="43" borderId="47" xfId="0" applyFont="1" applyFill="1" applyBorder="1" applyAlignment="1">
      <alignment horizontal="left" vertical="center" wrapText="1"/>
    </xf>
    <xf numFmtId="0" fontId="26" fillId="43" borderId="47" xfId="0" applyFont="1" applyFill="1" applyBorder="1" applyAlignment="1">
      <alignment horizontal="center" vertical="center" wrapText="1"/>
    </xf>
    <xf numFmtId="0" fontId="26" fillId="0" borderId="1" xfId="0" applyFont="1" applyBorder="1" applyAlignment="1">
      <alignment horizontal="center" vertical="center" textRotation="90" wrapText="1"/>
    </xf>
    <xf numFmtId="0" fontId="25" fillId="26" borderId="38" xfId="0" applyFont="1" applyFill="1" applyBorder="1" applyAlignment="1">
      <alignment horizontal="center" vertical="center" wrapText="1"/>
    </xf>
    <xf numFmtId="0" fontId="26" fillId="38" borderId="1" xfId="0" applyFont="1" applyFill="1" applyBorder="1" applyAlignment="1">
      <alignment horizontal="center" vertical="center" textRotation="90" wrapText="1"/>
    </xf>
    <xf numFmtId="0" fontId="26" fillId="38" borderId="1" xfId="0" applyFont="1" applyFill="1" applyBorder="1" applyAlignment="1">
      <alignment horizontal="center" vertical="center" wrapText="1"/>
    </xf>
    <xf numFmtId="0" fontId="39" fillId="0" borderId="1" xfId="0" applyFont="1" applyBorder="1" applyAlignment="1">
      <alignment vertical="center" wrapText="1"/>
    </xf>
    <xf numFmtId="1" fontId="212" fillId="47" borderId="62" xfId="0" applyNumberFormat="1" applyFont="1" applyFill="1" applyBorder="1" applyAlignment="1">
      <alignment horizontal="center" vertical="center" wrapText="1"/>
    </xf>
    <xf numFmtId="12" fontId="213" fillId="47" borderId="63" xfId="53" applyNumberFormat="1" applyFont="1" applyFill="1" applyBorder="1" applyAlignment="1">
      <alignment horizontal="justify" vertical="center" wrapText="1"/>
    </xf>
    <xf numFmtId="12" fontId="214" fillId="47" borderId="64" xfId="0" applyNumberFormat="1" applyFont="1" applyFill="1" applyBorder="1" applyAlignment="1">
      <alignment horizontal="justify" vertical="center" wrapText="1"/>
    </xf>
    <xf numFmtId="1" fontId="212" fillId="47" borderId="65" xfId="0" applyNumberFormat="1" applyFont="1" applyFill="1" applyBorder="1" applyAlignment="1">
      <alignment horizontal="center" vertical="center" wrapText="1"/>
    </xf>
    <xf numFmtId="12" fontId="213" fillId="47" borderId="66" xfId="53" applyNumberFormat="1" applyFont="1" applyFill="1" applyBorder="1" applyAlignment="1">
      <alignment horizontal="justify" vertical="center" wrapText="1"/>
    </xf>
    <xf numFmtId="12" fontId="214" fillId="47" borderId="67" xfId="0" applyNumberFormat="1" applyFont="1" applyFill="1" applyBorder="1" applyAlignment="1">
      <alignment horizontal="justify" vertical="center" wrapText="1"/>
    </xf>
    <xf numFmtId="0" fontId="212" fillId="47" borderId="62" xfId="0" applyFont="1" applyFill="1" applyBorder="1" applyAlignment="1">
      <alignment horizontal="center" vertical="center"/>
    </xf>
    <xf numFmtId="0" fontId="214" fillId="47" borderId="64" xfId="0" applyFont="1" applyFill="1" applyBorder="1" applyAlignment="1">
      <alignment horizontal="justify" vertical="center"/>
    </xf>
    <xf numFmtId="12" fontId="213" fillId="47" borderId="68" xfId="53" applyNumberFormat="1" applyFont="1" applyFill="1" applyBorder="1" applyAlignment="1">
      <alignment horizontal="justify" vertical="center" wrapText="1"/>
    </xf>
    <xf numFmtId="0" fontId="114" fillId="45" borderId="56" xfId="0" applyFont="1" applyFill="1" applyBorder="1" applyAlignment="1">
      <alignment horizontal="center" vertical="center" textRotation="90" wrapText="1"/>
    </xf>
    <xf numFmtId="0" fontId="43" fillId="25" borderId="20" xfId="0" applyFont="1" applyFill="1" applyBorder="1" applyAlignment="1">
      <alignment horizontal="center" vertical="center"/>
    </xf>
    <xf numFmtId="0" fontId="183" fillId="41" borderId="1" xfId="0" applyFont="1" applyFill="1" applyBorder="1" applyAlignment="1">
      <alignment vertical="center"/>
    </xf>
    <xf numFmtId="0" fontId="93" fillId="26" borderId="1" xfId="0" applyFont="1" applyFill="1" applyBorder="1" applyAlignment="1">
      <alignment horizontal="center" vertical="center" wrapText="1"/>
    </xf>
    <xf numFmtId="0" fontId="63" fillId="40" borderId="1" xfId="0" applyFont="1" applyFill="1" applyBorder="1" applyAlignment="1">
      <alignment horizontal="center" vertical="center" wrapText="1"/>
    </xf>
    <xf numFmtId="0" fontId="92" fillId="40" borderId="1" xfId="0" applyFont="1" applyFill="1" applyBorder="1" applyAlignment="1">
      <alignment horizontal="center" vertical="center" wrapText="1"/>
    </xf>
    <xf numFmtId="0" fontId="212" fillId="47" borderId="70" xfId="0" applyFont="1" applyFill="1" applyBorder="1" applyAlignment="1">
      <alignment horizontal="center" vertical="center"/>
    </xf>
    <xf numFmtId="0" fontId="26" fillId="28" borderId="1" xfId="0" applyFont="1" applyFill="1" applyBorder="1" applyAlignment="1">
      <alignment horizontal="center" vertical="center" wrapText="1"/>
    </xf>
    <xf numFmtId="0" fontId="37" fillId="28" borderId="1" xfId="53" applyFill="1" applyBorder="1" applyAlignment="1">
      <alignment horizontal="left" vertical="center" wrapText="1"/>
    </xf>
    <xf numFmtId="0" fontId="52" fillId="39" borderId="31" xfId="0" applyFont="1" applyFill="1" applyBorder="1" applyAlignment="1">
      <alignment horizontal="center" vertical="center" textRotation="90" wrapText="1"/>
    </xf>
    <xf numFmtId="0" fontId="52" fillId="39" borderId="32" xfId="0" applyFont="1" applyFill="1" applyBorder="1" applyAlignment="1">
      <alignment horizontal="center" vertical="center" textRotation="90" wrapText="1"/>
    </xf>
    <xf numFmtId="0" fontId="52" fillId="39" borderId="71" xfId="0" applyFont="1" applyFill="1" applyBorder="1" applyAlignment="1">
      <alignment horizontal="center" vertical="center" textRotation="90" wrapText="1"/>
    </xf>
    <xf numFmtId="0" fontId="32" fillId="31" borderId="1" xfId="0" applyFont="1" applyFill="1" applyBorder="1" applyAlignment="1">
      <alignment vertical="center" wrapText="1"/>
    </xf>
    <xf numFmtId="0" fontId="2" fillId="48" borderId="1" xfId="0" applyFont="1" applyFill="1" applyBorder="1" applyAlignment="1">
      <alignment horizontal="justify" vertical="center" wrapText="1"/>
    </xf>
    <xf numFmtId="0" fontId="2" fillId="28" borderId="27" xfId="0" applyFont="1" applyFill="1" applyBorder="1" applyAlignment="1">
      <alignment horizontal="justify" vertical="center" wrapText="1"/>
    </xf>
    <xf numFmtId="0" fontId="2" fillId="0" borderId="1" xfId="0" applyFont="1" applyBorder="1" applyAlignment="1">
      <alignment horizontal="justify" vertical="center" wrapText="1"/>
    </xf>
    <xf numFmtId="0" fontId="2" fillId="49" borderId="1" xfId="0" applyFont="1" applyFill="1" applyBorder="1" applyAlignment="1">
      <alignment horizontal="left" vertical="center" wrapText="1"/>
    </xf>
    <xf numFmtId="0" fontId="2" fillId="0" borderId="13" xfId="0" applyFont="1" applyBorder="1" applyAlignment="1" applyProtection="1">
      <alignment vertical="center" wrapText="1"/>
      <protection locked="0"/>
    </xf>
    <xf numFmtId="0" fontId="32" fillId="0" borderId="39" xfId="0" applyFont="1" applyBorder="1" applyAlignment="1">
      <alignment horizontal="left" vertical="center" wrapText="1"/>
    </xf>
    <xf numFmtId="0" fontId="2" fillId="32" borderId="1" xfId="0" applyFont="1" applyFill="1" applyBorder="1" applyAlignment="1">
      <alignment vertical="center" wrapText="1"/>
    </xf>
    <xf numFmtId="0" fontId="2" fillId="32" borderId="1" xfId="0" applyFont="1" applyFill="1" applyBorder="1" applyAlignment="1">
      <alignment horizontal="left" vertical="center" wrapText="1"/>
    </xf>
    <xf numFmtId="0" fontId="2" fillId="30" borderId="1" xfId="0" applyFont="1" applyFill="1" applyBorder="1" applyAlignment="1">
      <alignment horizontal="justify" vertical="center" wrapText="1"/>
    </xf>
    <xf numFmtId="0" fontId="2" fillId="48" borderId="1" xfId="0" applyFont="1" applyFill="1" applyBorder="1" applyAlignment="1">
      <alignment horizontal="left" vertical="center" wrapText="1"/>
    </xf>
    <xf numFmtId="0" fontId="2" fillId="35" borderId="1" xfId="0" applyFont="1" applyFill="1" applyBorder="1" applyAlignment="1">
      <alignment horizontal="left" vertical="center" wrapText="1"/>
    </xf>
    <xf numFmtId="0" fontId="23" fillId="0" borderId="1" xfId="0" applyFont="1" applyBorder="1" applyAlignment="1">
      <alignment horizontal="justify" vertical="center" wrapText="1"/>
    </xf>
    <xf numFmtId="0" fontId="217" fillId="0" borderId="1" xfId="0" applyFont="1" applyBorder="1" applyAlignment="1">
      <alignment horizontal="justify" vertical="center" wrapText="1"/>
    </xf>
    <xf numFmtId="0" fontId="23" fillId="0" borderId="0" xfId="0" applyFont="1"/>
    <xf numFmtId="0" fontId="2" fillId="34" borderId="12" xfId="0" applyFont="1" applyFill="1" applyBorder="1" applyAlignment="1">
      <alignment vertical="center" wrapText="1"/>
    </xf>
    <xf numFmtId="0" fontId="23" fillId="0" borderId="40" xfId="0" applyFont="1" applyBorder="1"/>
    <xf numFmtId="0" fontId="110" fillId="0" borderId="12" xfId="0" applyFont="1" applyBorder="1" applyAlignment="1">
      <alignment vertical="center" wrapText="1"/>
    </xf>
    <xf numFmtId="0" fontId="23" fillId="0" borderId="1" xfId="0" applyFont="1" applyBorder="1" applyAlignment="1">
      <alignment horizontal="left" vertical="center" wrapText="1"/>
    </xf>
    <xf numFmtId="0" fontId="23" fillId="0" borderId="1" xfId="0" applyFont="1" applyBorder="1" applyAlignment="1">
      <alignment vertical="center" wrapText="1"/>
    </xf>
    <xf numFmtId="0" fontId="23" fillId="0" borderId="50" xfId="0" applyFont="1" applyBorder="1"/>
    <xf numFmtId="0" fontId="2" fillId="0" borderId="1" xfId="0" applyFont="1" applyBorder="1" applyAlignment="1">
      <alignment horizontal="center" vertical="center"/>
    </xf>
    <xf numFmtId="0" fontId="2" fillId="0" borderId="1" xfId="0" applyFont="1" applyBorder="1" applyAlignment="1" applyProtection="1">
      <alignment vertical="center" wrapText="1"/>
      <protection locked="0"/>
    </xf>
    <xf numFmtId="0" fontId="26" fillId="34" borderId="1" xfId="0" applyFont="1" applyFill="1" applyBorder="1" applyAlignment="1">
      <alignment horizontal="left" vertical="center" wrapText="1"/>
    </xf>
    <xf numFmtId="0" fontId="2" fillId="28" borderId="12" xfId="0" applyFont="1" applyFill="1" applyBorder="1" applyAlignment="1">
      <alignment vertical="center" wrapText="1"/>
    </xf>
    <xf numFmtId="0" fontId="2" fillId="49" borderId="12" xfId="0" applyFont="1" applyFill="1" applyBorder="1" applyAlignment="1">
      <alignment horizontal="left" vertical="center" wrapText="1"/>
    </xf>
    <xf numFmtId="0" fontId="2" fillId="0" borderId="32" xfId="0" applyFont="1" applyBorder="1" applyAlignment="1" applyProtection="1">
      <alignment vertical="center" wrapText="1"/>
      <protection locked="0"/>
    </xf>
    <xf numFmtId="0" fontId="0" fillId="0" borderId="41" xfId="0" applyBorder="1"/>
    <xf numFmtId="0" fontId="26" fillId="0" borderId="1" xfId="0" applyFont="1" applyBorder="1" applyAlignment="1">
      <alignment horizontal="center" vertical="center" textRotation="90" wrapText="1"/>
    </xf>
    <xf numFmtId="0" fontId="26" fillId="38" borderId="1" xfId="0" applyFont="1" applyFill="1" applyBorder="1" applyAlignment="1">
      <alignment horizontal="center" vertical="center" wrapText="1"/>
    </xf>
    <xf numFmtId="0" fontId="26" fillId="38" borderId="1" xfId="0" applyFont="1" applyFill="1" applyBorder="1" applyAlignment="1">
      <alignment horizontal="center" vertical="center" textRotation="90" wrapText="1"/>
    </xf>
    <xf numFmtId="0" fontId="26" fillId="28" borderId="1" xfId="0" applyFont="1" applyFill="1" applyBorder="1" applyAlignment="1">
      <alignment horizontal="center" vertical="center" wrapText="1"/>
    </xf>
    <xf numFmtId="0" fontId="26" fillId="0" borderId="1" xfId="0" applyFont="1" applyBorder="1" applyAlignment="1">
      <alignment horizontal="center" vertical="center" textRotation="90" wrapText="1"/>
    </xf>
    <xf numFmtId="0" fontId="218" fillId="0" borderId="1" xfId="0" applyFont="1" applyBorder="1" applyAlignment="1">
      <alignment horizontal="left" vertical="top" wrapText="1"/>
    </xf>
    <xf numFmtId="0" fontId="23" fillId="28" borderId="39" xfId="0" applyFont="1" applyFill="1" applyBorder="1" applyAlignment="1">
      <alignment horizontal="justify" vertical="center" wrapText="1"/>
    </xf>
    <xf numFmtId="0" fontId="26" fillId="0" borderId="1" xfId="0" applyFont="1" applyBorder="1" applyAlignment="1">
      <alignment horizontal="center" vertical="center" textRotation="90" wrapText="1"/>
    </xf>
    <xf numFmtId="0" fontId="26" fillId="0" borderId="39" xfId="0" applyFont="1" applyBorder="1" applyAlignment="1">
      <alignment horizontal="center" vertical="center" textRotation="90" wrapText="1"/>
    </xf>
    <xf numFmtId="0" fontId="220" fillId="0" borderId="11" xfId="0" applyFont="1" applyBorder="1" applyAlignment="1">
      <alignment vertical="center" wrapText="1"/>
    </xf>
    <xf numFmtId="0" fontId="1" fillId="0" borderId="11" xfId="0" applyFont="1" applyBorder="1" applyAlignment="1">
      <alignment horizontal="justify" vertical="center" wrapText="1"/>
    </xf>
    <xf numFmtId="0" fontId="38" fillId="0" borderId="11" xfId="0" applyFont="1" applyBorder="1" applyAlignment="1">
      <alignment vertical="center" wrapText="1"/>
    </xf>
    <xf numFmtId="0" fontId="38" fillId="0" borderId="27" xfId="0" applyFont="1" applyBorder="1" applyAlignment="1">
      <alignment horizontal="left" vertical="top" wrapText="1"/>
    </xf>
    <xf numFmtId="0" fontId="154" fillId="0" borderId="1" xfId="0" applyFont="1" applyBorder="1" applyAlignment="1">
      <alignment horizontal="left" vertical="center" wrapText="1"/>
    </xf>
    <xf numFmtId="0" fontId="154" fillId="0" borderId="39" xfId="0" applyFont="1" applyBorder="1" applyAlignment="1">
      <alignment horizontal="left" vertical="top" wrapText="1"/>
    </xf>
    <xf numFmtId="0" fontId="26" fillId="0" borderId="1" xfId="0" applyFont="1" applyBorder="1" applyAlignment="1">
      <alignment horizontal="center" vertical="center" textRotation="90" wrapText="1"/>
    </xf>
    <xf numFmtId="0" fontId="26" fillId="0" borderId="39" xfId="0" applyFont="1" applyBorder="1" applyAlignment="1">
      <alignment horizontal="center" vertical="center" textRotation="90" wrapText="1"/>
    </xf>
    <xf numFmtId="0" fontId="26" fillId="0" borderId="12" xfId="0" applyFont="1" applyBorder="1" applyAlignment="1">
      <alignment horizontal="center" vertical="center" textRotation="90" wrapText="1"/>
    </xf>
    <xf numFmtId="0" fontId="26" fillId="38" borderId="1" xfId="0" applyFont="1" applyFill="1" applyBorder="1" applyAlignment="1">
      <alignment horizontal="center" vertical="center" textRotation="90" wrapText="1"/>
    </xf>
    <xf numFmtId="0" fontId="26" fillId="38" borderId="1" xfId="0" applyFont="1" applyFill="1" applyBorder="1" applyAlignment="1">
      <alignment horizontal="center" vertical="center" wrapText="1"/>
    </xf>
    <xf numFmtId="9" fontId="26" fillId="26" borderId="12" xfId="51" applyFont="1" applyFill="1" applyBorder="1" applyAlignment="1">
      <alignment horizontal="center" vertical="center" wrapText="1"/>
    </xf>
    <xf numFmtId="0" fontId="38" fillId="0" borderId="1" xfId="0" applyFont="1" applyBorder="1" applyAlignment="1">
      <alignment horizontal="left" vertical="top" wrapText="1"/>
    </xf>
    <xf numFmtId="0" fontId="26" fillId="0" borderId="1" xfId="0" applyFont="1" applyBorder="1" applyAlignment="1">
      <alignment horizontal="center" vertical="center" textRotation="90" wrapText="1"/>
    </xf>
    <xf numFmtId="0" fontId="2" fillId="0" borderId="0" xfId="0" applyFont="1" applyAlignment="1">
      <alignment horizontal="left" vertical="center" wrapText="1"/>
    </xf>
    <xf numFmtId="0" fontId="38" fillId="0" borderId="1" xfId="0" applyFont="1" applyBorder="1" applyAlignment="1">
      <alignment horizontal="left" vertical="top" wrapText="1"/>
    </xf>
    <xf numFmtId="9" fontId="31" fillId="25" borderId="0" xfId="0" applyNumberFormat="1" applyFont="1" applyFill="1" applyBorder="1" applyAlignment="1">
      <alignment vertical="center"/>
    </xf>
    <xf numFmtId="0" fontId="22" fillId="28" borderId="1" xfId="0" applyFont="1" applyFill="1" applyBorder="1" applyAlignment="1">
      <alignment horizontal="left" vertical="center" wrapText="1"/>
    </xf>
    <xf numFmtId="0" fontId="38" fillId="0" borderId="1" xfId="0" applyFont="1" applyBorder="1" applyAlignment="1">
      <alignment horizontal="left" vertical="top" wrapText="1"/>
    </xf>
    <xf numFmtId="0" fontId="2" fillId="0" borderId="39" xfId="0" applyFont="1" applyBorder="1" applyAlignment="1">
      <alignment horizontal="left" vertical="center" wrapText="1"/>
    </xf>
    <xf numFmtId="0" fontId="2" fillId="0" borderId="48" xfId="0" applyFont="1" applyBorder="1" applyAlignment="1">
      <alignment horizontal="center" vertical="center" wrapText="1"/>
    </xf>
    <xf numFmtId="0" fontId="2" fillId="0" borderId="16" xfId="0" applyFont="1" applyBorder="1" applyAlignment="1">
      <alignment horizontal="left" vertical="center" wrapText="1"/>
    </xf>
    <xf numFmtId="0" fontId="2" fillId="0" borderId="74" xfId="0" applyFont="1" applyBorder="1" applyAlignment="1">
      <alignment horizontal="center" vertical="center" wrapText="1"/>
    </xf>
    <xf numFmtId="0" fontId="41" fillId="0" borderId="1" xfId="0" applyFont="1" applyBorder="1" applyAlignment="1">
      <alignment horizontal="center" vertical="center" wrapText="1"/>
    </xf>
    <xf numFmtId="0" fontId="26" fillId="0" borderId="55" xfId="0" applyFont="1" applyBorder="1" applyAlignment="1">
      <alignment horizontal="center" vertical="center" textRotation="90" wrapText="1"/>
    </xf>
    <xf numFmtId="0" fontId="25" fillId="26" borderId="74" xfId="0" applyFont="1" applyFill="1" applyBorder="1" applyAlignment="1">
      <alignment horizontal="center" vertical="center" wrapText="1"/>
    </xf>
    <xf numFmtId="0" fontId="154" fillId="0" borderId="56" xfId="0" applyFont="1" applyBorder="1" applyAlignment="1">
      <alignment vertical="top" wrapText="1"/>
    </xf>
    <xf numFmtId="0" fontId="154" fillId="0" borderId="16" xfId="0" applyFont="1" applyBorder="1" applyAlignment="1">
      <alignment vertical="top" wrapText="1"/>
    </xf>
    <xf numFmtId="9" fontId="25" fillId="25" borderId="58" xfId="0" applyNumberFormat="1" applyFont="1" applyFill="1" applyBorder="1" applyAlignment="1">
      <alignment horizontal="center"/>
    </xf>
    <xf numFmtId="0" fontId="26" fillId="38" borderId="1" xfId="0" applyFont="1" applyFill="1" applyBorder="1" applyAlignment="1">
      <alignment horizontal="center" vertical="center" textRotation="90" wrapText="1"/>
    </xf>
    <xf numFmtId="0" fontId="26" fillId="0" borderId="1" xfId="0" applyFont="1" applyBorder="1" applyAlignment="1">
      <alignment horizontal="center" vertical="center" textRotation="90" wrapText="1"/>
    </xf>
    <xf numFmtId="0" fontId="26" fillId="28" borderId="39" xfId="0" applyFont="1" applyFill="1" applyBorder="1" applyAlignment="1">
      <alignment horizontal="center" vertical="center" wrapText="1"/>
    </xf>
    <xf numFmtId="0" fontId="26" fillId="0" borderId="39" xfId="0" applyFont="1" applyBorder="1" applyAlignment="1">
      <alignment horizontal="center" vertical="center" textRotation="90" wrapText="1"/>
    </xf>
    <xf numFmtId="0" fontId="25" fillId="26" borderId="50" xfId="0" applyFont="1" applyFill="1" applyBorder="1" applyAlignment="1">
      <alignment horizontal="center" vertical="center" wrapText="1"/>
    </xf>
    <xf numFmtId="9" fontId="2" fillId="26" borderId="54" xfId="51" applyFont="1" applyFill="1" applyBorder="1" applyAlignment="1">
      <alignment horizontal="center" vertical="center" wrapText="1"/>
    </xf>
    <xf numFmtId="9" fontId="26" fillId="26" borderId="27" xfId="51" applyFont="1" applyFill="1" applyBorder="1" applyAlignment="1">
      <alignment horizontal="center" vertical="center" wrapText="1"/>
    </xf>
    <xf numFmtId="9" fontId="26" fillId="26" borderId="12" xfId="51" applyFont="1" applyFill="1" applyBorder="1" applyAlignment="1">
      <alignment horizontal="center" vertical="center" wrapText="1"/>
    </xf>
    <xf numFmtId="0" fontId="26" fillId="38" borderId="1" xfId="0" applyFont="1" applyFill="1" applyBorder="1" applyAlignment="1">
      <alignment horizontal="center" vertical="center" wrapText="1"/>
    </xf>
    <xf numFmtId="0" fontId="38" fillId="0" borderId="52" xfId="0" applyFont="1" applyBorder="1" applyAlignment="1">
      <alignment horizontal="left" vertical="top" wrapText="1"/>
    </xf>
    <xf numFmtId="0" fontId="25" fillId="26" borderId="38" xfId="0" applyFont="1" applyFill="1" applyBorder="1" applyAlignment="1">
      <alignment horizontal="center" vertical="center" wrapText="1"/>
    </xf>
    <xf numFmtId="0" fontId="44" fillId="0" borderId="27" xfId="0" applyFont="1" applyBorder="1" applyAlignment="1">
      <alignment horizontal="center" vertical="center" wrapText="1"/>
    </xf>
    <xf numFmtId="0" fontId="26" fillId="0" borderId="27" xfId="0" applyFont="1" applyBorder="1" applyAlignment="1">
      <alignment horizontal="center" vertical="center" wrapText="1"/>
    </xf>
    <xf numFmtId="0" fontId="2" fillId="30" borderId="27" xfId="0" applyFont="1" applyFill="1" applyBorder="1" applyAlignment="1">
      <alignment horizontal="center" vertical="center" wrapText="1"/>
    </xf>
    <xf numFmtId="0" fontId="25" fillId="26" borderId="13" xfId="0" applyFont="1" applyFill="1" applyBorder="1" applyAlignment="1">
      <alignment horizontal="center" vertical="center" wrapText="1"/>
    </xf>
    <xf numFmtId="0" fontId="125" fillId="0" borderId="27" xfId="0" applyFont="1" applyBorder="1" applyAlignment="1">
      <alignment horizontal="center" vertical="center" wrapText="1"/>
    </xf>
    <xf numFmtId="9" fontId="2" fillId="26" borderId="27" xfId="51" applyFont="1" applyFill="1" applyBorder="1" applyAlignment="1">
      <alignment horizontal="center" vertical="center" wrapText="1"/>
    </xf>
    <xf numFmtId="9" fontId="2" fillId="26" borderId="12" xfId="51" applyFont="1" applyFill="1" applyBorder="1" applyAlignment="1">
      <alignment horizontal="center" vertical="center" wrapText="1"/>
    </xf>
    <xf numFmtId="0" fontId="26" fillId="0" borderId="13" xfId="0" applyFont="1" applyBorder="1" applyAlignment="1">
      <alignment horizontal="justify" vertical="center" wrapText="1"/>
    </xf>
    <xf numFmtId="0" fontId="25" fillId="28" borderId="26" xfId="0" applyFont="1" applyFill="1" applyBorder="1" applyAlignment="1">
      <alignment horizontal="center" vertical="center" wrapText="1"/>
    </xf>
    <xf numFmtId="0" fontId="25" fillId="26" borderId="27" xfId="0" applyFont="1" applyFill="1" applyBorder="1" applyAlignment="1">
      <alignment horizontal="center" vertical="center" wrapText="1"/>
    </xf>
    <xf numFmtId="0" fontId="22" fillId="0" borderId="27" xfId="0" applyFont="1" applyBorder="1" applyAlignment="1">
      <alignment horizontal="left" vertical="center" wrapText="1"/>
    </xf>
    <xf numFmtId="0" fontId="235" fillId="0" borderId="12" xfId="0" applyFont="1" applyBorder="1" applyAlignment="1">
      <alignment horizontal="center" vertical="center" textRotation="90" wrapText="1"/>
    </xf>
    <xf numFmtId="0" fontId="31" fillId="0" borderId="12" xfId="0" applyFont="1" applyBorder="1" applyAlignment="1">
      <alignment horizontal="left" vertical="top" wrapText="1"/>
    </xf>
    <xf numFmtId="0" fontId="241" fillId="0" borderId="1" xfId="0" applyFont="1" applyBorder="1" applyAlignment="1">
      <alignment horizontal="left" vertical="top" wrapText="1"/>
    </xf>
    <xf numFmtId="12" fontId="26" fillId="0" borderId="12" xfId="0" applyNumberFormat="1" applyFont="1" applyBorder="1" applyAlignment="1">
      <alignment horizontal="center" vertical="center" wrapText="1"/>
    </xf>
    <xf numFmtId="0" fontId="243" fillId="0" borderId="1" xfId="0" applyFont="1" applyBorder="1" applyAlignment="1">
      <alignment horizontal="left" vertical="top" wrapText="1"/>
    </xf>
    <xf numFmtId="0" fontId="25" fillId="0" borderId="12" xfId="0" applyFont="1" applyBorder="1" applyAlignment="1">
      <alignment horizontal="left" vertical="top" wrapText="1"/>
    </xf>
    <xf numFmtId="0" fontId="33" fillId="0" borderId="1" xfId="0" applyFont="1" applyBorder="1" applyAlignment="1">
      <alignment horizontal="center" vertical="center" wrapText="1"/>
    </xf>
    <xf numFmtId="0" fontId="251" fillId="0" borderId="1" xfId="0" applyFont="1" applyBorder="1" applyAlignment="1">
      <alignment horizontal="left" vertical="center" wrapText="1"/>
    </xf>
    <xf numFmtId="0" fontId="251" fillId="28" borderId="1" xfId="0" applyFont="1" applyFill="1" applyBorder="1" applyAlignment="1">
      <alignment horizontal="left" vertical="center" wrapText="1"/>
    </xf>
    <xf numFmtId="0" fontId="210" fillId="43" borderId="47" xfId="0" applyFont="1" applyFill="1" applyBorder="1" applyAlignment="1">
      <alignment horizontal="left" vertical="center" wrapText="1"/>
    </xf>
    <xf numFmtId="0" fontId="251" fillId="43" borderId="47" xfId="0" applyFont="1" applyFill="1" applyBorder="1" applyAlignment="1">
      <alignment horizontal="left" vertical="center" wrapText="1"/>
    </xf>
    <xf numFmtId="0" fontId="25" fillId="28" borderId="72" xfId="0" applyFont="1" applyFill="1" applyBorder="1" applyAlignment="1">
      <alignment horizontal="center" vertical="center" wrapText="1"/>
    </xf>
    <xf numFmtId="0" fontId="26" fillId="42" borderId="13" xfId="0" applyFont="1" applyFill="1" applyBorder="1" applyAlignment="1">
      <alignment horizontal="center" vertical="center" wrapText="1"/>
    </xf>
    <xf numFmtId="0" fontId="103" fillId="0" borderId="13" xfId="0" applyFont="1" applyBorder="1" applyAlignment="1">
      <alignment vertical="center" wrapText="1"/>
    </xf>
    <xf numFmtId="0" fontId="2" fillId="0" borderId="13" xfId="0" applyFont="1" applyBorder="1" applyAlignment="1">
      <alignment horizontal="justify" vertical="center" wrapText="1"/>
    </xf>
    <xf numFmtId="0" fontId="38" fillId="0" borderId="13" xfId="0" applyFont="1" applyBorder="1" applyAlignment="1">
      <alignment vertical="top" wrapText="1"/>
    </xf>
    <xf numFmtId="0" fontId="25" fillId="28" borderId="13" xfId="0" applyFont="1" applyFill="1" applyBorder="1" applyAlignment="1">
      <alignment horizontal="center" vertical="center"/>
    </xf>
    <xf numFmtId="0" fontId="22" fillId="28" borderId="13" xfId="0" applyFont="1" applyFill="1" applyBorder="1" applyAlignment="1">
      <alignment horizontal="justify" vertical="center"/>
    </xf>
    <xf numFmtId="0" fontId="39" fillId="28" borderId="13" xfId="0" applyFont="1" applyFill="1" applyBorder="1" applyAlignment="1">
      <alignment horizontal="justify" vertical="center" wrapText="1"/>
    </xf>
    <xf numFmtId="0" fontId="38" fillId="0" borderId="56" xfId="0" applyFont="1" applyBorder="1" applyAlignment="1">
      <alignment vertical="top" wrapText="1"/>
    </xf>
    <xf numFmtId="0" fontId="25" fillId="28" borderId="72" xfId="0" applyFont="1" applyFill="1" applyBorder="1" applyAlignment="1">
      <alignment horizontal="center" vertical="center"/>
    </xf>
    <xf numFmtId="0" fontId="22" fillId="28" borderId="13" xfId="0" applyFont="1" applyFill="1" applyBorder="1" applyAlignment="1">
      <alignment horizontal="justify" vertical="center" wrapText="1"/>
    </xf>
    <xf numFmtId="0" fontId="23" fillId="45" borderId="56" xfId="0" applyFont="1" applyFill="1" applyBorder="1" applyAlignment="1">
      <alignment horizontal="center" vertical="center" textRotation="90" wrapText="1"/>
    </xf>
    <xf numFmtId="0" fontId="26" fillId="0" borderId="48" xfId="0" applyFont="1" applyBorder="1" applyAlignment="1">
      <alignment horizontal="center" vertical="center" textRotation="90" wrapText="1"/>
    </xf>
    <xf numFmtId="0" fontId="26" fillId="0" borderId="48" xfId="0" applyFont="1" applyBorder="1" applyAlignment="1">
      <alignment horizontal="center" vertical="center" wrapText="1"/>
    </xf>
    <xf numFmtId="0" fontId="25" fillId="29" borderId="44" xfId="0" applyFont="1" applyFill="1" applyBorder="1" applyAlignment="1">
      <alignment horizontal="justify" vertical="center" wrapText="1"/>
    </xf>
    <xf numFmtId="0" fontId="23" fillId="30" borderId="43" xfId="0" applyFont="1" applyFill="1" applyBorder="1" applyAlignment="1">
      <alignment horizontal="center" vertical="center" textRotation="90" wrapText="1"/>
    </xf>
    <xf numFmtId="0" fontId="23" fillId="30" borderId="44" xfId="0" applyFont="1" applyFill="1" applyBorder="1" applyAlignment="1">
      <alignment horizontal="center" vertical="center" textRotation="90" wrapText="1"/>
    </xf>
    <xf numFmtId="0" fontId="23" fillId="45" borderId="44" xfId="0" applyFont="1" applyFill="1" applyBorder="1" applyAlignment="1">
      <alignment horizontal="center" vertical="center" textRotation="90" wrapText="1"/>
    </xf>
    <xf numFmtId="0" fontId="23" fillId="45" borderId="25" xfId="0" applyFont="1" applyFill="1" applyBorder="1" applyAlignment="1">
      <alignment horizontal="center" vertical="center" textRotation="90" wrapText="1"/>
    </xf>
    <xf numFmtId="0" fontId="43" fillId="25" borderId="16" xfId="0" applyFont="1" applyFill="1" applyBorder="1" applyAlignment="1">
      <alignment horizontal="center" vertical="center"/>
    </xf>
    <xf numFmtId="9" fontId="25" fillId="25" borderId="16" xfId="0" applyNumberFormat="1" applyFont="1" applyFill="1" applyBorder="1" applyAlignment="1">
      <alignment horizontal="center" vertical="center"/>
    </xf>
    <xf numFmtId="0" fontId="187" fillId="28" borderId="51" xfId="0" applyFont="1" applyFill="1" applyBorder="1" applyAlignment="1">
      <alignment horizontal="justify" vertical="center"/>
    </xf>
    <xf numFmtId="0" fontId="187" fillId="28" borderId="88" xfId="0" applyFont="1" applyFill="1" applyBorder="1" applyAlignment="1">
      <alignment horizontal="justify" vertical="center"/>
    </xf>
    <xf numFmtId="0" fontId="23" fillId="25" borderId="16" xfId="0" applyFont="1" applyFill="1" applyBorder="1" applyAlignment="1">
      <alignment horizontal="center" vertical="center"/>
    </xf>
    <xf numFmtId="0" fontId="254" fillId="41" borderId="14" xfId="0" applyFont="1" applyFill="1" applyBorder="1" applyAlignment="1">
      <alignment horizontal="justify" vertical="center"/>
    </xf>
    <xf numFmtId="0" fontId="25" fillId="41" borderId="15" xfId="0" applyFont="1" applyFill="1" applyBorder="1"/>
    <xf numFmtId="0" fontId="254" fillId="41" borderId="15" xfId="0" applyFont="1" applyFill="1" applyBorder="1"/>
    <xf numFmtId="0" fontId="23" fillId="25" borderId="38" xfId="0" applyFont="1" applyFill="1" applyBorder="1" applyAlignment="1">
      <alignment horizontal="center" vertical="center"/>
    </xf>
    <xf numFmtId="0" fontId="0" fillId="0" borderId="0" xfId="0" applyAlignment="1">
      <alignment horizontal="justify" vertical="center"/>
    </xf>
    <xf numFmtId="0" fontId="24" fillId="0" borderId="0" xfId="0" applyFont="1"/>
    <xf numFmtId="1" fontId="255" fillId="47" borderId="75" xfId="0" applyNumberFormat="1" applyFont="1" applyFill="1" applyBorder="1" applyAlignment="1">
      <alignment horizontal="center" vertical="center" wrapText="1"/>
    </xf>
    <xf numFmtId="12" fontId="256" fillId="47" borderId="76" xfId="53" applyNumberFormat="1" applyFont="1" applyFill="1" applyBorder="1" applyAlignment="1">
      <alignment horizontal="justify" vertical="center" wrapText="1"/>
    </xf>
    <xf numFmtId="12" fontId="258" fillId="47" borderId="76" xfId="53" applyNumberFormat="1" applyFont="1" applyFill="1" applyBorder="1" applyAlignment="1">
      <alignment horizontal="justify" vertical="center" wrapText="1"/>
    </xf>
    <xf numFmtId="1" fontId="255" fillId="47" borderId="65" xfId="0" applyNumberFormat="1" applyFont="1" applyFill="1" applyBorder="1" applyAlignment="1">
      <alignment horizontal="center" vertical="center" wrapText="1"/>
    </xf>
    <xf numFmtId="12" fontId="256" fillId="47" borderId="67" xfId="53" applyNumberFormat="1" applyFont="1" applyFill="1" applyBorder="1" applyAlignment="1">
      <alignment horizontal="justify" vertical="center" wrapText="1"/>
    </xf>
    <xf numFmtId="12" fontId="258" fillId="47" borderId="67" xfId="53" applyNumberFormat="1" applyFont="1" applyFill="1" applyBorder="1" applyAlignment="1">
      <alignment horizontal="justify" vertical="center" wrapText="1"/>
    </xf>
    <xf numFmtId="0" fontId="255" fillId="47" borderId="81" xfId="0" applyFont="1" applyFill="1" applyBorder="1" applyAlignment="1">
      <alignment horizontal="center" vertical="center"/>
    </xf>
    <xf numFmtId="0" fontId="256" fillId="28" borderId="82" xfId="53" applyFont="1" applyFill="1" applyBorder="1" applyAlignment="1">
      <alignment horizontal="justify" vertical="center" wrapText="1"/>
    </xf>
    <xf numFmtId="0" fontId="260" fillId="47" borderId="86" xfId="0" applyFont="1" applyFill="1" applyBorder="1" applyAlignment="1">
      <alignment horizontal="justify" vertical="center"/>
    </xf>
    <xf numFmtId="0" fontId="255" fillId="47" borderId="83" xfId="0" applyFont="1" applyFill="1" applyBorder="1" applyAlignment="1">
      <alignment horizontal="center" vertical="center"/>
    </xf>
    <xf numFmtId="0" fontId="256" fillId="28" borderId="0" xfId="53" applyFont="1" applyFill="1" applyAlignment="1">
      <alignment horizontal="justify" vertical="center" wrapText="1"/>
    </xf>
    <xf numFmtId="0" fontId="41" fillId="28" borderId="30" xfId="0" applyFont="1" applyFill="1" applyBorder="1" applyAlignment="1">
      <alignment horizontal="justify" vertical="center"/>
    </xf>
    <xf numFmtId="0" fontId="41" fillId="28" borderId="87" xfId="0" applyFont="1" applyFill="1" applyBorder="1" applyAlignment="1">
      <alignment horizontal="center" vertical="center"/>
    </xf>
    <xf numFmtId="0" fontId="256" fillId="28" borderId="28" xfId="53" applyFont="1" applyFill="1" applyBorder="1" applyAlignment="1">
      <alignment horizontal="justify" vertical="center" wrapText="1"/>
    </xf>
    <xf numFmtId="0" fontId="38" fillId="28" borderId="28" xfId="0" applyFont="1" applyFill="1" applyBorder="1" applyAlignment="1">
      <alignment horizontal="justify" vertical="center" wrapText="1"/>
    </xf>
    <xf numFmtId="0" fontId="41" fillId="28" borderId="51" xfId="0" applyFont="1" applyFill="1" applyBorder="1" applyAlignment="1">
      <alignment horizontal="center" vertical="center"/>
    </xf>
    <xf numFmtId="0" fontId="256" fillId="28" borderId="1" xfId="53" applyFont="1" applyFill="1" applyBorder="1" applyAlignment="1">
      <alignment horizontal="justify" vertical="center" wrapText="1"/>
    </xf>
    <xf numFmtId="0" fontId="256" fillId="28" borderId="51" xfId="53" applyFont="1" applyFill="1" applyBorder="1" applyAlignment="1">
      <alignment horizontal="justify" vertical="center" wrapText="1"/>
    </xf>
    <xf numFmtId="0" fontId="41" fillId="28" borderId="88" xfId="0" applyFont="1" applyFill="1" applyBorder="1" applyAlignment="1">
      <alignment horizontal="center" vertical="center"/>
    </xf>
    <xf numFmtId="0" fontId="256" fillId="28" borderId="32" xfId="53" applyFont="1" applyFill="1" applyBorder="1" applyAlignment="1">
      <alignment horizontal="justify" vertical="center" wrapText="1"/>
    </xf>
    <xf numFmtId="0" fontId="256" fillId="28" borderId="12" xfId="53" applyFont="1" applyFill="1" applyBorder="1" applyAlignment="1">
      <alignment horizontal="justify" vertical="center" wrapText="1"/>
    </xf>
    <xf numFmtId="0" fontId="261" fillId="28" borderId="12" xfId="0" applyFont="1" applyFill="1" applyBorder="1" applyAlignment="1">
      <alignment horizontal="justify" vertical="center" wrapText="1"/>
    </xf>
    <xf numFmtId="0" fontId="41" fillId="28" borderId="74" xfId="0" applyFont="1" applyFill="1" applyBorder="1" applyAlignment="1">
      <alignment horizontal="center" vertical="center"/>
    </xf>
    <xf numFmtId="0" fontId="41" fillId="28" borderId="1" xfId="0" applyFont="1" applyFill="1" applyBorder="1" applyAlignment="1">
      <alignment horizontal="justify" vertical="center"/>
    </xf>
    <xf numFmtId="0" fontId="38" fillId="28" borderId="87" xfId="0" applyFont="1" applyFill="1" applyBorder="1" applyAlignment="1">
      <alignment horizontal="center" vertical="center"/>
    </xf>
    <xf numFmtId="0" fontId="256" fillId="28" borderId="28" xfId="53" applyFont="1" applyFill="1" applyBorder="1" applyAlignment="1">
      <alignment vertical="center" wrapText="1"/>
    </xf>
    <xf numFmtId="0" fontId="263" fillId="0" borderId="28" xfId="0" applyFont="1" applyBorder="1"/>
    <xf numFmtId="0" fontId="38" fillId="28" borderId="88" xfId="0" applyFont="1" applyFill="1" applyBorder="1" applyAlignment="1">
      <alignment horizontal="center" vertical="center"/>
    </xf>
    <xf numFmtId="0" fontId="38" fillId="28" borderId="32" xfId="0" applyFont="1" applyFill="1" applyBorder="1" applyAlignment="1">
      <alignment vertical="center" wrapText="1"/>
    </xf>
    <xf numFmtId="0" fontId="151" fillId="28" borderId="32" xfId="0" applyFont="1" applyFill="1" applyBorder="1" applyAlignment="1">
      <alignment vertical="center" wrapText="1"/>
    </xf>
    <xf numFmtId="0" fontId="41" fillId="28" borderId="28" xfId="0" applyFont="1" applyFill="1" applyBorder="1" applyAlignment="1">
      <alignment horizontal="justify" vertical="center" wrapText="1"/>
    </xf>
    <xf numFmtId="0" fontId="41" fillId="28" borderId="32" xfId="0" applyFont="1" applyFill="1" applyBorder="1" applyAlignment="1">
      <alignment horizontal="justify" vertical="center" wrapText="1"/>
    </xf>
    <xf numFmtId="0" fontId="22" fillId="50" borderId="47" xfId="0" applyFont="1" applyFill="1" applyBorder="1" applyAlignment="1">
      <alignment horizontal="left" vertical="center" wrapText="1"/>
    </xf>
    <xf numFmtId="0" fontId="38" fillId="0" borderId="1" xfId="0" applyFont="1" applyBorder="1" applyAlignment="1">
      <alignment horizontal="left" vertical="top" wrapText="1"/>
    </xf>
    <xf numFmtId="0" fontId="26" fillId="38" borderId="27" xfId="0" applyFont="1" applyFill="1" applyBorder="1" applyAlignment="1">
      <alignment horizontal="center" vertical="center" wrapText="1"/>
    </xf>
    <xf numFmtId="0" fontId="26" fillId="38" borderId="27" xfId="0" applyFont="1" applyFill="1" applyBorder="1" applyAlignment="1">
      <alignment horizontal="center" vertical="center" textRotation="90" wrapText="1"/>
    </xf>
    <xf numFmtId="0" fontId="26" fillId="0" borderId="45" xfId="0" applyFont="1" applyBorder="1" applyAlignment="1">
      <alignment horizontal="center" vertical="center" textRotation="90" wrapText="1"/>
    </xf>
    <xf numFmtId="0" fontId="26" fillId="38" borderId="12" xfId="0" applyFont="1" applyFill="1" applyBorder="1" applyAlignment="1">
      <alignment horizontal="center" vertical="center" wrapText="1"/>
    </xf>
    <xf numFmtId="0" fontId="26" fillId="38" borderId="1" xfId="0" applyFont="1" applyFill="1" applyBorder="1" applyAlignment="1">
      <alignment horizontal="center" vertical="center" wrapText="1"/>
    </xf>
    <xf numFmtId="0" fontId="26" fillId="38" borderId="12" xfId="0" applyFont="1" applyFill="1" applyBorder="1" applyAlignment="1">
      <alignment horizontal="center" vertical="center" textRotation="90" wrapText="1"/>
    </xf>
    <xf numFmtId="0" fontId="26" fillId="38" borderId="1" xfId="0" applyFont="1" applyFill="1" applyBorder="1" applyAlignment="1">
      <alignment horizontal="center" vertical="center" textRotation="90" wrapText="1"/>
    </xf>
    <xf numFmtId="0" fontId="26" fillId="0" borderId="12" xfId="0" applyFont="1" applyBorder="1" applyAlignment="1">
      <alignment horizontal="center" vertical="center" textRotation="90" wrapText="1"/>
    </xf>
    <xf numFmtId="0" fontId="26" fillId="0" borderId="1" xfId="0" applyFont="1" applyBorder="1" applyAlignment="1">
      <alignment horizontal="center" vertical="center" textRotation="90" wrapText="1"/>
    </xf>
    <xf numFmtId="0" fontId="26" fillId="0" borderId="12"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39" xfId="0" applyFont="1" applyBorder="1" applyAlignment="1">
      <alignment horizontal="center" vertical="center" textRotation="90" wrapText="1"/>
    </xf>
    <xf numFmtId="0" fontId="26" fillId="38" borderId="39" xfId="0" applyFont="1" applyFill="1" applyBorder="1" applyAlignment="1">
      <alignment horizontal="center" vertical="center" wrapText="1"/>
    </xf>
    <xf numFmtId="0" fontId="26" fillId="38" borderId="39" xfId="0" applyFont="1" applyFill="1" applyBorder="1" applyAlignment="1">
      <alignment horizontal="center" vertical="center" textRotation="90" wrapText="1"/>
    </xf>
    <xf numFmtId="9" fontId="26" fillId="26" borderId="12" xfId="51" applyFont="1" applyFill="1" applyBorder="1" applyAlignment="1">
      <alignment horizontal="center" vertical="center" wrapText="1"/>
    </xf>
    <xf numFmtId="0" fontId="25" fillId="29" borderId="74" xfId="0" applyFont="1" applyFill="1" applyBorder="1" applyAlignment="1">
      <alignment horizontal="center" vertical="center" wrapText="1"/>
    </xf>
    <xf numFmtId="0" fontId="38" fillId="0" borderId="1" xfId="0" applyFont="1" applyBorder="1" applyAlignment="1">
      <alignment horizontal="left" vertical="top" wrapText="1"/>
    </xf>
    <xf numFmtId="0" fontId="26" fillId="0" borderId="1" xfId="0" applyFont="1" applyBorder="1" applyAlignment="1">
      <alignment horizontal="center" vertical="center" wrapText="1"/>
    </xf>
    <xf numFmtId="0" fontId="37" fillId="28" borderId="1" xfId="53" applyFont="1" applyFill="1" applyBorder="1" applyAlignment="1">
      <alignment horizontal="left" vertical="center" wrapText="1"/>
    </xf>
    <xf numFmtId="0" fontId="38" fillId="0" borderId="1" xfId="0" applyFont="1" applyBorder="1" applyAlignment="1">
      <alignment horizontal="left" vertical="top" wrapText="1"/>
    </xf>
    <xf numFmtId="9" fontId="26" fillId="28" borderId="1" xfId="51" applyFont="1" applyFill="1" applyBorder="1" applyAlignment="1">
      <alignment horizontal="center" vertical="center" wrapText="1"/>
    </xf>
    <xf numFmtId="0" fontId="38" fillId="0" borderId="1" xfId="0" applyFont="1" applyBorder="1" applyAlignment="1">
      <alignment horizontal="left" vertical="top" wrapText="1"/>
    </xf>
    <xf numFmtId="0" fontId="26" fillId="0" borderId="12" xfId="0" applyFont="1" applyBorder="1" applyAlignment="1">
      <alignment horizontal="center" vertical="center" wrapText="1"/>
    </xf>
    <xf numFmtId="0" fontId="22" fillId="28" borderId="39" xfId="0" applyFont="1" applyFill="1" applyBorder="1" applyAlignment="1">
      <alignment horizontal="justify" vertical="center"/>
    </xf>
    <xf numFmtId="0" fontId="266" fillId="0" borderId="1" xfId="0" applyFont="1" applyBorder="1" applyAlignment="1">
      <alignment horizontal="left" vertical="top" wrapText="1"/>
    </xf>
    <xf numFmtId="0" fontId="28" fillId="0" borderId="12" xfId="0" applyFont="1" applyBorder="1" applyAlignment="1">
      <alignment horizontal="left" vertical="top" wrapText="1"/>
    </xf>
    <xf numFmtId="0" fontId="23" fillId="0" borderId="40" xfId="0" applyFont="1" applyBorder="1" applyAlignment="1">
      <alignment horizontal="center"/>
    </xf>
    <xf numFmtId="0" fontId="23" fillId="0" borderId="41" xfId="0" applyFont="1" applyBorder="1" applyAlignment="1">
      <alignment horizontal="center"/>
    </xf>
    <xf numFmtId="0" fontId="54" fillId="39" borderId="55" xfId="0" applyFont="1" applyFill="1" applyBorder="1" applyAlignment="1">
      <alignment horizontal="center" vertical="center" wrapText="1"/>
    </xf>
    <xf numFmtId="0" fontId="54" fillId="39" borderId="73" xfId="0" applyFont="1" applyFill="1" applyBorder="1" applyAlignment="1">
      <alignment horizontal="center" vertical="center" wrapText="1"/>
    </xf>
    <xf numFmtId="0" fontId="54" fillId="39" borderId="59" xfId="0" applyFont="1" applyFill="1" applyBorder="1" applyAlignment="1">
      <alignment horizontal="center" vertical="center" wrapText="1"/>
    </xf>
    <xf numFmtId="0" fontId="54" fillId="39" borderId="58" xfId="0" applyFont="1" applyFill="1" applyBorder="1" applyAlignment="1">
      <alignment horizontal="center" vertical="center" wrapText="1"/>
    </xf>
    <xf numFmtId="0" fontId="54" fillId="39" borderId="61" xfId="0" applyFont="1" applyFill="1" applyBorder="1" applyAlignment="1">
      <alignment horizontal="center" vertical="center" wrapText="1"/>
    </xf>
    <xf numFmtId="0" fontId="54" fillId="39" borderId="51" xfId="0" applyFont="1" applyFill="1" applyBorder="1" applyAlignment="1">
      <alignment horizontal="center" vertical="center" wrapText="1"/>
    </xf>
    <xf numFmtId="0" fontId="25" fillId="45" borderId="55" xfId="0" applyFont="1" applyFill="1" applyBorder="1" applyAlignment="1">
      <alignment horizontal="center" vertical="center" wrapText="1"/>
    </xf>
    <xf numFmtId="0" fontId="25" fillId="45" borderId="73" xfId="0" applyFont="1" applyFill="1" applyBorder="1" applyAlignment="1">
      <alignment horizontal="center" vertical="center" wrapText="1"/>
    </xf>
    <xf numFmtId="0" fontId="25" fillId="45" borderId="59" xfId="0" applyFont="1" applyFill="1" applyBorder="1" applyAlignment="1">
      <alignment horizontal="center" vertical="center" wrapText="1"/>
    </xf>
    <xf numFmtId="0" fontId="25" fillId="45" borderId="58" xfId="0" applyFont="1" applyFill="1" applyBorder="1" applyAlignment="1">
      <alignment horizontal="center" vertical="center" wrapText="1"/>
    </xf>
    <xf numFmtId="0" fontId="25" fillId="45" borderId="61" xfId="0" applyFont="1" applyFill="1" applyBorder="1" applyAlignment="1">
      <alignment horizontal="center" vertical="center" wrapText="1"/>
    </xf>
    <xf numFmtId="0" fontId="25" fillId="45" borderId="51" xfId="0" applyFont="1" applyFill="1" applyBorder="1" applyAlignment="1">
      <alignment horizontal="center" vertical="center" wrapText="1"/>
    </xf>
    <xf numFmtId="0" fontId="30" fillId="40" borderId="52" xfId="0" applyFont="1" applyFill="1" applyBorder="1" applyAlignment="1">
      <alignment horizontal="center" vertical="center" wrapText="1"/>
    </xf>
    <xf numFmtId="0" fontId="30" fillId="40" borderId="18" xfId="0" applyFont="1" applyFill="1" applyBorder="1" applyAlignment="1">
      <alignment horizontal="center" vertical="center" wrapText="1"/>
    </xf>
    <xf numFmtId="0" fontId="30" fillId="40" borderId="54" xfId="0" applyFont="1" applyFill="1" applyBorder="1" applyAlignment="1">
      <alignment horizontal="center" vertical="center" wrapText="1"/>
    </xf>
    <xf numFmtId="0" fontId="30" fillId="40" borderId="56" xfId="0" applyFont="1" applyFill="1" applyBorder="1" applyAlignment="1">
      <alignment horizontal="center" vertical="center" wrapText="1"/>
    </xf>
    <xf numFmtId="0" fontId="30" fillId="40" borderId="0" xfId="0" applyFont="1" applyFill="1" applyBorder="1" applyAlignment="1">
      <alignment horizontal="center" vertical="center" wrapText="1"/>
    </xf>
    <xf numFmtId="0" fontId="30" fillId="40" borderId="72" xfId="0" applyFont="1" applyFill="1" applyBorder="1" applyAlignment="1">
      <alignment horizontal="center" vertical="center" wrapText="1"/>
    </xf>
    <xf numFmtId="0" fontId="26" fillId="0" borderId="17" xfId="0" applyFont="1" applyBorder="1" applyAlignment="1">
      <alignment horizontal="center" vertical="center"/>
    </xf>
    <xf numFmtId="0" fontId="26" fillId="0" borderId="19" xfId="0" applyFont="1" applyBorder="1" applyAlignment="1">
      <alignment horizontal="center" vertical="center"/>
    </xf>
    <xf numFmtId="0" fontId="26" fillId="0" borderId="14" xfId="0" applyFont="1" applyBorder="1" applyAlignment="1">
      <alignment horizontal="center" vertical="center"/>
    </xf>
    <xf numFmtId="0" fontId="26" fillId="0" borderId="20" xfId="0" applyFont="1" applyBorder="1" applyAlignment="1">
      <alignment horizontal="center" vertical="center"/>
    </xf>
    <xf numFmtId="0" fontId="30" fillId="40" borderId="17" xfId="0" applyFont="1" applyFill="1" applyBorder="1" applyAlignment="1">
      <alignment horizontal="center" vertical="center" wrapText="1"/>
    </xf>
    <xf numFmtId="0" fontId="30" fillId="40" borderId="19" xfId="0" applyFont="1" applyFill="1" applyBorder="1" applyAlignment="1">
      <alignment horizontal="center" vertical="center" wrapText="1"/>
    </xf>
    <xf numFmtId="0" fontId="30" fillId="40" borderId="14" xfId="0" applyFont="1" applyFill="1" applyBorder="1" applyAlignment="1">
      <alignment horizontal="center" vertical="center" wrapText="1"/>
    </xf>
    <xf numFmtId="0" fontId="30" fillId="40" borderId="15" xfId="0" applyFont="1" applyFill="1" applyBorder="1" applyAlignment="1">
      <alignment horizontal="center" vertical="center" wrapText="1"/>
    </xf>
    <xf numFmtId="0" fontId="30" fillId="40" borderId="20" xfId="0" applyFont="1" applyFill="1" applyBorder="1" applyAlignment="1">
      <alignment horizontal="center" vertical="center" wrapText="1"/>
    </xf>
    <xf numFmtId="0" fontId="54" fillId="39" borderId="17" xfId="0" applyFont="1" applyFill="1" applyBorder="1" applyAlignment="1">
      <alignment horizontal="center" vertical="center" wrapText="1"/>
    </xf>
    <xf numFmtId="0" fontId="54" fillId="39" borderId="18" xfId="0" applyFont="1" applyFill="1" applyBorder="1" applyAlignment="1">
      <alignment horizontal="center" vertical="center" wrapText="1"/>
    </xf>
    <xf numFmtId="0" fontId="54" fillId="39" borderId="22" xfId="0" applyFont="1" applyFill="1" applyBorder="1" applyAlignment="1">
      <alignment horizontal="center" vertical="center" wrapText="1"/>
    </xf>
    <xf numFmtId="0" fontId="54" fillId="39" borderId="0" xfId="0" applyFont="1" applyFill="1" applyBorder="1" applyAlignment="1">
      <alignment horizontal="center" vertical="center" wrapText="1"/>
    </xf>
    <xf numFmtId="0" fontId="25" fillId="45" borderId="1" xfId="0" applyFont="1" applyFill="1" applyBorder="1" applyAlignment="1">
      <alignment horizontal="center" vertical="center" wrapText="1"/>
    </xf>
    <xf numFmtId="0" fontId="30" fillId="40" borderId="22" xfId="0" applyFont="1" applyFill="1" applyBorder="1" applyAlignment="1">
      <alignment horizontal="center" vertical="center" wrapText="1"/>
    </xf>
    <xf numFmtId="0" fontId="30" fillId="40" borderId="21" xfId="0" applyFont="1" applyFill="1" applyBorder="1" applyAlignment="1">
      <alignment horizontal="center" vertical="center" wrapText="1"/>
    </xf>
    <xf numFmtId="0" fontId="54" fillId="39" borderId="19" xfId="0" applyFont="1" applyFill="1" applyBorder="1" applyAlignment="1">
      <alignment horizontal="center" vertical="center" wrapText="1"/>
    </xf>
    <xf numFmtId="0" fontId="54" fillId="39" borderId="14" xfId="0" applyFont="1" applyFill="1" applyBorder="1" applyAlignment="1">
      <alignment horizontal="center" vertical="center" wrapText="1"/>
    </xf>
    <xf numFmtId="0" fontId="54" fillId="39" borderId="15" xfId="0" applyFont="1" applyFill="1" applyBorder="1" applyAlignment="1">
      <alignment horizontal="center" vertical="center" wrapText="1"/>
    </xf>
    <xf numFmtId="0" fontId="54" fillId="39" borderId="20" xfId="0" applyFont="1" applyFill="1" applyBorder="1" applyAlignment="1">
      <alignment horizontal="center" vertical="center" wrapText="1"/>
    </xf>
    <xf numFmtId="0" fontId="25" fillId="45" borderId="17" xfId="0" applyFont="1" applyFill="1" applyBorder="1" applyAlignment="1">
      <alignment horizontal="center" vertical="center" wrapText="1"/>
    </xf>
    <xf numFmtId="0" fontId="25" fillId="45" borderId="18" xfId="0" applyFont="1" applyFill="1" applyBorder="1" applyAlignment="1">
      <alignment horizontal="center" vertical="center" wrapText="1"/>
    </xf>
    <xf numFmtId="0" fontId="25" fillId="45" borderId="19" xfId="0" applyFont="1" applyFill="1" applyBorder="1" applyAlignment="1">
      <alignment horizontal="center" vertical="center" wrapText="1"/>
    </xf>
    <xf numFmtId="0" fontId="25" fillId="45" borderId="14" xfId="0" applyFont="1" applyFill="1" applyBorder="1" applyAlignment="1">
      <alignment horizontal="center" vertical="center" wrapText="1"/>
    </xf>
    <xf numFmtId="0" fontId="25" fillId="45" borderId="15" xfId="0" applyFont="1" applyFill="1" applyBorder="1" applyAlignment="1">
      <alignment horizontal="center" vertical="center" wrapText="1"/>
    </xf>
    <xf numFmtId="0" fontId="25" fillId="45" borderId="20" xfId="0" applyFont="1" applyFill="1" applyBorder="1" applyAlignment="1">
      <alignment horizontal="center" vertical="center" wrapText="1"/>
    </xf>
    <xf numFmtId="0" fontId="30" fillId="40" borderId="17" xfId="0" applyFont="1" applyFill="1" applyBorder="1" applyAlignment="1">
      <alignment horizontal="center" vertical="top" wrapText="1"/>
    </xf>
    <xf numFmtId="0" fontId="30" fillId="40" borderId="18" xfId="0" applyFont="1" applyFill="1" applyBorder="1" applyAlignment="1">
      <alignment horizontal="center" vertical="top" wrapText="1"/>
    </xf>
    <xf numFmtId="0" fontId="30" fillId="40" borderId="19" xfId="0" applyFont="1" applyFill="1" applyBorder="1" applyAlignment="1">
      <alignment horizontal="center" vertical="top" wrapText="1"/>
    </xf>
    <xf numFmtId="0" fontId="30" fillId="40" borderId="14" xfId="0" applyFont="1" applyFill="1" applyBorder="1" applyAlignment="1">
      <alignment horizontal="center" vertical="top" wrapText="1"/>
    </xf>
    <xf numFmtId="0" fontId="30" fillId="40" borderId="15" xfId="0" applyFont="1" applyFill="1" applyBorder="1" applyAlignment="1">
      <alignment horizontal="center" vertical="top" wrapText="1"/>
    </xf>
    <xf numFmtId="0" fontId="30" fillId="40" borderId="20" xfId="0" applyFont="1" applyFill="1" applyBorder="1" applyAlignment="1">
      <alignment horizontal="center" vertical="top" wrapText="1"/>
    </xf>
    <xf numFmtId="0" fontId="26" fillId="0" borderId="18" xfId="0" applyFont="1" applyBorder="1" applyAlignment="1">
      <alignment horizontal="center" vertical="center"/>
    </xf>
    <xf numFmtId="0" fontId="26" fillId="0" borderId="15" xfId="0" applyFont="1" applyBorder="1" applyAlignment="1">
      <alignment horizontal="center" vertical="center"/>
    </xf>
    <xf numFmtId="0" fontId="30" fillId="40" borderId="17" xfId="0" applyFont="1" applyFill="1" applyBorder="1" applyAlignment="1">
      <alignment horizontal="left" vertical="center" wrapText="1"/>
    </xf>
    <xf numFmtId="0" fontId="30" fillId="40" borderId="18" xfId="0" applyFont="1" applyFill="1" applyBorder="1" applyAlignment="1">
      <alignment horizontal="left" vertical="center" wrapText="1"/>
    </xf>
    <xf numFmtId="0" fontId="30" fillId="40" borderId="19" xfId="0" applyFont="1" applyFill="1" applyBorder="1" applyAlignment="1">
      <alignment horizontal="left" vertical="center" wrapText="1"/>
    </xf>
    <xf numFmtId="0" fontId="30" fillId="40" borderId="14" xfId="0" applyFont="1" applyFill="1" applyBorder="1" applyAlignment="1">
      <alignment horizontal="left" vertical="center" wrapText="1"/>
    </xf>
    <xf numFmtId="0" fontId="30" fillId="40" borderId="15" xfId="0" applyFont="1" applyFill="1" applyBorder="1" applyAlignment="1">
      <alignment horizontal="left" vertical="center" wrapText="1"/>
    </xf>
    <xf numFmtId="0" fontId="30" fillId="40" borderId="20" xfId="0" applyFont="1" applyFill="1" applyBorder="1" applyAlignment="1">
      <alignment horizontal="left" vertical="center" wrapText="1"/>
    </xf>
    <xf numFmtId="0" fontId="43" fillId="41" borderId="40" xfId="0" applyFont="1" applyFill="1" applyBorder="1" applyAlignment="1">
      <alignment horizontal="center" vertical="center" wrapText="1"/>
    </xf>
    <xf numFmtId="0" fontId="43" fillId="41" borderId="42" xfId="0" applyFont="1" applyFill="1" applyBorder="1" applyAlignment="1">
      <alignment horizontal="center" vertical="center" wrapText="1"/>
    </xf>
    <xf numFmtId="0" fontId="43" fillId="41" borderId="41" xfId="0" applyFont="1" applyFill="1" applyBorder="1" applyAlignment="1">
      <alignment horizontal="center" vertical="center" wrapText="1"/>
    </xf>
    <xf numFmtId="0" fontId="54" fillId="39" borderId="40" xfId="0" applyFont="1" applyFill="1" applyBorder="1" applyAlignment="1">
      <alignment horizontal="center" vertical="center" wrapText="1"/>
    </xf>
    <xf numFmtId="0" fontId="54" fillId="39" borderId="42" xfId="0" applyFont="1" applyFill="1" applyBorder="1" applyAlignment="1">
      <alignment horizontal="center" vertical="center" wrapText="1"/>
    </xf>
    <xf numFmtId="0" fontId="54" fillId="39" borderId="41" xfId="0" applyFont="1" applyFill="1" applyBorder="1" applyAlignment="1">
      <alignment horizontal="center" vertical="center" wrapText="1"/>
    </xf>
    <xf numFmtId="0" fontId="25" fillId="45" borderId="40" xfId="0" applyFont="1" applyFill="1" applyBorder="1" applyAlignment="1">
      <alignment horizontal="center" vertical="center" wrapText="1"/>
    </xf>
    <xf numFmtId="0" fontId="25" fillId="45" borderId="42" xfId="0" applyFont="1" applyFill="1" applyBorder="1" applyAlignment="1">
      <alignment horizontal="center" vertical="center" wrapText="1"/>
    </xf>
    <xf numFmtId="0" fontId="25" fillId="45" borderId="41" xfId="0" applyFont="1" applyFill="1" applyBorder="1" applyAlignment="1">
      <alignment horizontal="center" vertical="center" wrapText="1"/>
    </xf>
    <xf numFmtId="0" fontId="43" fillId="41" borderId="40" xfId="0" applyFont="1" applyFill="1" applyBorder="1" applyAlignment="1">
      <alignment horizontal="center" vertical="center"/>
    </xf>
    <xf numFmtId="0" fontId="43" fillId="41" borderId="42" xfId="0" applyFont="1" applyFill="1" applyBorder="1" applyAlignment="1">
      <alignment horizontal="center" vertical="center"/>
    </xf>
    <xf numFmtId="0" fontId="43" fillId="41" borderId="41" xfId="0" applyFont="1" applyFill="1" applyBorder="1" applyAlignment="1">
      <alignment horizontal="center" vertical="center"/>
    </xf>
    <xf numFmtId="0" fontId="25" fillId="30" borderId="40" xfId="0" applyFont="1" applyFill="1" applyBorder="1" applyAlignment="1">
      <alignment horizontal="center" vertical="center" wrapText="1"/>
    </xf>
    <xf numFmtId="0" fontId="25" fillId="30" borderId="42" xfId="0" applyFont="1" applyFill="1" applyBorder="1" applyAlignment="1">
      <alignment horizontal="center" vertical="center" wrapText="1"/>
    </xf>
    <xf numFmtId="0" fontId="25" fillId="30" borderId="41" xfId="0" applyFont="1" applyFill="1" applyBorder="1" applyAlignment="1">
      <alignment horizontal="center" vertical="center" wrapText="1"/>
    </xf>
    <xf numFmtId="0" fontId="25" fillId="45" borderId="43" xfId="0" applyFont="1" applyFill="1" applyBorder="1" applyAlignment="1">
      <alignment horizontal="center" vertical="center" wrapText="1"/>
    </xf>
    <xf numFmtId="0" fontId="25" fillId="45" borderId="44" xfId="0" applyFont="1" applyFill="1" applyBorder="1" applyAlignment="1">
      <alignment horizontal="center" vertical="center" wrapText="1"/>
    </xf>
    <xf numFmtId="0" fontId="25" fillId="45" borderId="25" xfId="0" applyFont="1" applyFill="1" applyBorder="1" applyAlignment="1">
      <alignment horizontal="center" vertical="center" wrapText="1"/>
    </xf>
    <xf numFmtId="0" fontId="91" fillId="41" borderId="40" xfId="0" applyFont="1" applyFill="1" applyBorder="1" applyAlignment="1">
      <alignment horizontal="center" vertical="center"/>
    </xf>
    <xf numFmtId="0" fontId="91" fillId="41" borderId="42" xfId="0" applyFont="1" applyFill="1" applyBorder="1" applyAlignment="1">
      <alignment horizontal="center" vertical="center"/>
    </xf>
    <xf numFmtId="0" fontId="91" fillId="41" borderId="41" xfId="0" applyFont="1" applyFill="1" applyBorder="1" applyAlignment="1">
      <alignment horizontal="center" vertical="center"/>
    </xf>
    <xf numFmtId="0" fontId="91" fillId="41" borderId="40" xfId="0" applyFont="1" applyFill="1" applyBorder="1" applyAlignment="1">
      <alignment horizontal="center" vertical="center" wrapText="1"/>
    </xf>
    <xf numFmtId="0" fontId="91" fillId="41" borderId="42" xfId="0" applyFont="1" applyFill="1" applyBorder="1" applyAlignment="1">
      <alignment horizontal="center" vertical="center" wrapText="1"/>
    </xf>
    <xf numFmtId="0" fontId="91" fillId="41" borderId="41" xfId="0" applyFont="1" applyFill="1" applyBorder="1" applyAlignment="1">
      <alignment horizontal="center" vertical="center" wrapText="1"/>
    </xf>
    <xf numFmtId="0" fontId="75" fillId="25" borderId="40" xfId="0" applyFont="1" applyFill="1" applyBorder="1" applyAlignment="1">
      <alignment horizontal="center" vertical="center" wrapText="1"/>
    </xf>
    <xf numFmtId="0" fontId="75" fillId="25" borderId="42" xfId="0" applyFont="1" applyFill="1" applyBorder="1" applyAlignment="1">
      <alignment horizontal="center" vertical="center" wrapText="1"/>
    </xf>
    <xf numFmtId="0" fontId="75" fillId="25" borderId="41" xfId="0" applyFont="1" applyFill="1" applyBorder="1" applyAlignment="1">
      <alignment horizontal="center" vertical="center" wrapText="1"/>
    </xf>
    <xf numFmtId="0" fontId="75" fillId="25" borderId="40" xfId="0" applyFont="1" applyFill="1" applyBorder="1" applyAlignment="1">
      <alignment horizontal="center" vertical="center"/>
    </xf>
    <xf numFmtId="0" fontId="75" fillId="25" borderId="42" xfId="0" applyFont="1" applyFill="1" applyBorder="1" applyAlignment="1">
      <alignment horizontal="center" vertical="center"/>
    </xf>
    <xf numFmtId="0" fontId="75" fillId="25" borderId="41" xfId="0" applyFont="1" applyFill="1" applyBorder="1" applyAlignment="1">
      <alignment horizontal="center" vertical="center"/>
    </xf>
    <xf numFmtId="0" fontId="193" fillId="46" borderId="42" xfId="0" applyFont="1" applyFill="1" applyBorder="1" applyAlignment="1">
      <alignment horizontal="center" vertical="center" wrapText="1"/>
    </xf>
    <xf numFmtId="0" fontId="194" fillId="46" borderId="40" xfId="0" applyFont="1" applyFill="1" applyBorder="1" applyAlignment="1">
      <alignment horizontal="center" vertical="center" wrapText="1"/>
    </xf>
    <xf numFmtId="0" fontId="194" fillId="46" borderId="42" xfId="0" applyFont="1" applyFill="1" applyBorder="1" applyAlignment="1">
      <alignment horizontal="center" vertical="center" wrapText="1"/>
    </xf>
    <xf numFmtId="9" fontId="31" fillId="25" borderId="22" xfId="0" applyNumberFormat="1" applyFont="1" applyFill="1" applyBorder="1" applyAlignment="1">
      <alignment horizontal="center" vertical="center"/>
    </xf>
    <xf numFmtId="9" fontId="31" fillId="25" borderId="0" xfId="0" applyNumberFormat="1" applyFont="1" applyFill="1" applyBorder="1" applyAlignment="1">
      <alignment horizontal="center" vertical="center"/>
    </xf>
    <xf numFmtId="0" fontId="194" fillId="40" borderId="17" xfId="0" applyFont="1" applyFill="1" applyBorder="1" applyAlignment="1">
      <alignment horizontal="center" vertical="center" wrapText="1"/>
    </xf>
    <xf numFmtId="0" fontId="194" fillId="40" borderId="18" xfId="0" applyFont="1" applyFill="1" applyBorder="1" applyAlignment="1">
      <alignment horizontal="center" vertical="center" wrapText="1"/>
    </xf>
    <xf numFmtId="0" fontId="194" fillId="40" borderId="54" xfId="0" applyFont="1" applyFill="1" applyBorder="1" applyAlignment="1">
      <alignment horizontal="center" vertical="center" wrapText="1"/>
    </xf>
    <xf numFmtId="0" fontId="195" fillId="39" borderId="1" xfId="0" applyFont="1" applyFill="1" applyBorder="1" applyAlignment="1">
      <alignment horizontal="center" vertical="center" textRotation="90" wrapText="1"/>
    </xf>
    <xf numFmtId="0" fontId="152" fillId="39" borderId="1" xfId="0" applyFont="1" applyFill="1" applyBorder="1" applyAlignment="1">
      <alignment horizontal="center" vertical="center" textRotation="90" wrapText="1"/>
    </xf>
    <xf numFmtId="0" fontId="41" fillId="45" borderId="56" xfId="0" applyFont="1" applyFill="1" applyBorder="1" applyAlignment="1">
      <alignment horizontal="center" vertical="center" textRotation="90" wrapText="1"/>
    </xf>
    <xf numFmtId="0" fontId="41" fillId="45" borderId="58" xfId="0" applyFont="1" applyFill="1" applyBorder="1" applyAlignment="1">
      <alignment horizontal="center" vertical="center" textRotation="90" wrapText="1"/>
    </xf>
    <xf numFmtId="0" fontId="41" fillId="45" borderId="0" xfId="0" applyFont="1" applyFill="1" applyBorder="1" applyAlignment="1">
      <alignment horizontal="center" vertical="center" textRotation="90" wrapText="1"/>
    </xf>
    <xf numFmtId="0" fontId="41" fillId="45" borderId="61" xfId="0" applyFont="1" applyFill="1" applyBorder="1" applyAlignment="1">
      <alignment horizontal="center" vertical="center" textRotation="90" wrapText="1"/>
    </xf>
    <xf numFmtId="0" fontId="41" fillId="45" borderId="1" xfId="0" applyFont="1" applyFill="1" applyBorder="1" applyAlignment="1">
      <alignment horizontal="center" vertical="center" textRotation="90" wrapText="1"/>
    </xf>
    <xf numFmtId="0" fontId="38" fillId="28" borderId="73" xfId="0" applyFont="1" applyFill="1" applyBorder="1" applyAlignment="1">
      <alignment horizontal="left" vertical="top" wrapText="1"/>
    </xf>
    <xf numFmtId="0" fontId="38" fillId="28" borderId="0" xfId="0" applyFont="1" applyFill="1" applyAlignment="1">
      <alignment horizontal="left" vertical="top" wrapText="1"/>
    </xf>
    <xf numFmtId="0" fontId="41" fillId="26" borderId="1" xfId="0" applyFont="1" applyFill="1" applyBorder="1" applyAlignment="1">
      <alignment horizontal="center" vertical="center" wrapText="1"/>
    </xf>
    <xf numFmtId="0" fontId="38" fillId="0" borderId="1" xfId="0" applyFont="1" applyBorder="1" applyAlignment="1">
      <alignment horizontal="center" vertical="center"/>
    </xf>
    <xf numFmtId="0" fontId="38" fillId="0" borderId="1" xfId="0" applyFont="1" applyBorder="1" applyAlignment="1">
      <alignment horizontal="left" vertical="top" wrapText="1"/>
    </xf>
    <xf numFmtId="0" fontId="26" fillId="0" borderId="1" xfId="0" applyFont="1" applyBorder="1" applyAlignment="1">
      <alignment horizontal="center" vertical="center"/>
    </xf>
    <xf numFmtId="0" fontId="216" fillId="40" borderId="18" xfId="0" applyFont="1" applyFill="1" applyBorder="1" applyAlignment="1">
      <alignment horizontal="center" vertical="center" wrapText="1"/>
    </xf>
    <xf numFmtId="0" fontId="203" fillId="40" borderId="17" xfId="0" applyFont="1" applyFill="1" applyBorder="1" applyAlignment="1">
      <alignment horizontal="center" vertical="center" wrapText="1"/>
    </xf>
    <xf numFmtId="0" fontId="203" fillId="40" borderId="18" xfId="0" applyFont="1" applyFill="1" applyBorder="1" applyAlignment="1">
      <alignment horizontal="center" vertical="center" wrapText="1"/>
    </xf>
    <xf numFmtId="0" fontId="203" fillId="40" borderId="19" xfId="0" applyFont="1" applyFill="1" applyBorder="1" applyAlignment="1">
      <alignment horizontal="center" vertical="center" wrapText="1"/>
    </xf>
    <xf numFmtId="0" fontId="203" fillId="40" borderId="14" xfId="0" applyFont="1" applyFill="1" applyBorder="1" applyAlignment="1">
      <alignment horizontal="center" vertical="center" wrapText="1"/>
    </xf>
    <xf numFmtId="0" fontId="203" fillId="40" borderId="15" xfId="0" applyFont="1" applyFill="1" applyBorder="1" applyAlignment="1">
      <alignment horizontal="center" vertical="center" wrapText="1"/>
    </xf>
    <xf numFmtId="0" fontId="203" fillId="40" borderId="20" xfId="0" applyFont="1" applyFill="1" applyBorder="1" applyAlignment="1">
      <alignment horizontal="center" vertical="center" wrapText="1"/>
    </xf>
    <xf numFmtId="0" fontId="26" fillId="0" borderId="22" xfId="0" applyFont="1" applyBorder="1" applyAlignment="1">
      <alignment horizontal="center" vertical="center"/>
    </xf>
    <xf numFmtId="0" fontId="26" fillId="0" borderId="0" xfId="0" applyFont="1" applyBorder="1" applyAlignment="1">
      <alignment horizontal="center" vertical="center"/>
    </xf>
    <xf numFmtId="0" fontId="26" fillId="0" borderId="13" xfId="0" applyFont="1" applyBorder="1" applyAlignment="1">
      <alignment horizontal="justify" vertical="center" wrapText="1"/>
    </xf>
    <xf numFmtId="0" fontId="26" fillId="0" borderId="32" xfId="0" applyFont="1" applyBorder="1" applyAlignment="1">
      <alignment horizontal="justify" vertical="center" wrapText="1"/>
    </xf>
    <xf numFmtId="0" fontId="31" fillId="26" borderId="27" xfId="0" applyFont="1" applyFill="1" applyBorder="1" applyAlignment="1">
      <alignment horizontal="center" vertical="center" wrapText="1"/>
    </xf>
    <xf numFmtId="0" fontId="31" fillId="26" borderId="32" xfId="0" applyFont="1" applyFill="1" applyBorder="1" applyAlignment="1">
      <alignment horizontal="center" vertical="center" wrapText="1"/>
    </xf>
    <xf numFmtId="0" fontId="23" fillId="0" borderId="27" xfId="0" applyFont="1" applyBorder="1" applyAlignment="1">
      <alignment horizontal="center" vertical="center"/>
    </xf>
    <xf numFmtId="0" fontId="23" fillId="0" borderId="32" xfId="0" applyFont="1" applyBorder="1" applyAlignment="1">
      <alignment horizontal="center" vertical="center"/>
    </xf>
    <xf numFmtId="0" fontId="2" fillId="30" borderId="27" xfId="0" applyFont="1" applyFill="1" applyBorder="1" applyAlignment="1">
      <alignment horizontal="center" vertical="center" wrapText="1"/>
    </xf>
    <xf numFmtId="0" fontId="2" fillId="30" borderId="32" xfId="0" applyFont="1" applyFill="1" applyBorder="1" applyAlignment="1">
      <alignment horizontal="center" vertical="center" wrapText="1"/>
    </xf>
    <xf numFmtId="9" fontId="2" fillId="26" borderId="27" xfId="51" applyFont="1" applyFill="1" applyBorder="1" applyAlignment="1">
      <alignment horizontal="center" vertical="center" wrapText="1"/>
    </xf>
    <xf numFmtId="9" fontId="2" fillId="26" borderId="12" xfId="51" applyFont="1" applyFill="1" applyBorder="1" applyAlignment="1">
      <alignment horizontal="center" vertical="center" wrapText="1"/>
    </xf>
    <xf numFmtId="9" fontId="26" fillId="26" borderId="27" xfId="51" applyFont="1" applyFill="1" applyBorder="1" applyAlignment="1">
      <alignment horizontal="center" vertical="center" wrapText="1"/>
    </xf>
    <xf numFmtId="9" fontId="26" fillId="26" borderId="12" xfId="51" applyFont="1" applyFill="1" applyBorder="1" applyAlignment="1">
      <alignment horizontal="center" vertical="center" wrapText="1"/>
    </xf>
    <xf numFmtId="0" fontId="44" fillId="0" borderId="27" xfId="0" applyFont="1" applyBorder="1" applyAlignment="1">
      <alignment horizontal="center" vertical="center" wrapText="1"/>
    </xf>
    <xf numFmtId="0" fontId="44" fillId="0" borderId="32" xfId="0" applyFont="1" applyBorder="1" applyAlignment="1">
      <alignment horizontal="center" vertical="center" wrapText="1"/>
    </xf>
    <xf numFmtId="0" fontId="1" fillId="0" borderId="27" xfId="0" applyFont="1" applyBorder="1" applyAlignment="1">
      <alignment horizontal="left" vertical="center" wrapText="1"/>
    </xf>
    <xf numFmtId="0" fontId="1" fillId="0" borderId="32" xfId="0" applyFont="1" applyBorder="1" applyAlignment="1">
      <alignment horizontal="left" vertical="center" wrapText="1"/>
    </xf>
    <xf numFmtId="0" fontId="125" fillId="0" borderId="27" xfId="0" applyFont="1" applyBorder="1" applyAlignment="1">
      <alignment horizontal="center" vertical="center" wrapText="1"/>
    </xf>
    <xf numFmtId="0" fontId="125" fillId="0" borderId="32" xfId="0" applyFont="1" applyBorder="1" applyAlignment="1">
      <alignment horizontal="center" vertical="center" wrapText="1"/>
    </xf>
    <xf numFmtId="0" fontId="43" fillId="41" borderId="17" xfId="0" applyFont="1" applyFill="1" applyBorder="1" applyAlignment="1">
      <alignment horizontal="center" vertical="center"/>
    </xf>
    <xf numFmtId="0" fontId="43" fillId="41" borderId="18" xfId="0" applyFont="1" applyFill="1" applyBorder="1" applyAlignment="1">
      <alignment horizontal="center" vertical="center"/>
    </xf>
    <xf numFmtId="0" fontId="43" fillId="41" borderId="19" xfId="0" applyFont="1" applyFill="1" applyBorder="1" applyAlignment="1">
      <alignment horizontal="center" vertical="center"/>
    </xf>
    <xf numFmtId="0" fontId="25" fillId="30" borderId="1" xfId="0" applyFont="1" applyFill="1" applyBorder="1" applyAlignment="1">
      <alignment horizontal="center" vertical="center" wrapText="1"/>
    </xf>
    <xf numFmtId="0" fontId="26" fillId="0" borderId="1" xfId="0" applyFont="1" applyBorder="1" applyAlignment="1">
      <alignment horizontal="center" vertical="center" textRotation="90" wrapText="1"/>
    </xf>
    <xf numFmtId="0" fontId="26" fillId="28" borderId="39" xfId="0" applyFont="1" applyFill="1" applyBorder="1" applyAlignment="1">
      <alignment horizontal="center" vertical="center" wrapText="1"/>
    </xf>
    <xf numFmtId="0" fontId="26" fillId="28" borderId="12" xfId="0" applyFont="1" applyFill="1" applyBorder="1" applyAlignment="1">
      <alignment horizontal="center" vertical="center" wrapText="1"/>
    </xf>
    <xf numFmtId="0" fontId="26" fillId="0" borderId="39" xfId="0" applyFont="1" applyBorder="1" applyAlignment="1">
      <alignment horizontal="center" vertical="center" textRotation="90" wrapText="1"/>
    </xf>
    <xf numFmtId="0" fontId="26" fillId="0" borderId="12" xfId="0" applyFont="1" applyBorder="1" applyAlignment="1">
      <alignment horizontal="center" vertical="center" textRotation="90" wrapText="1"/>
    </xf>
    <xf numFmtId="0" fontId="26" fillId="38" borderId="1" xfId="0" applyFont="1" applyFill="1" applyBorder="1" applyAlignment="1">
      <alignment horizontal="center" vertical="center" wrapText="1"/>
    </xf>
    <xf numFmtId="0" fontId="26" fillId="38" borderId="1" xfId="0" applyFont="1" applyFill="1" applyBorder="1" applyAlignment="1">
      <alignment horizontal="center" vertical="center" textRotation="90" wrapText="1"/>
    </xf>
    <xf numFmtId="0" fontId="25" fillId="41" borderId="40" xfId="0" applyFont="1" applyFill="1" applyBorder="1" applyAlignment="1">
      <alignment horizontal="center" vertical="center" wrapText="1"/>
    </xf>
    <xf numFmtId="0" fontId="25" fillId="41" borderId="42" xfId="0" applyFont="1" applyFill="1" applyBorder="1" applyAlignment="1">
      <alignment horizontal="center" vertical="center" wrapText="1"/>
    </xf>
    <xf numFmtId="0" fontId="25" fillId="41" borderId="41" xfId="0" applyFont="1" applyFill="1" applyBorder="1" applyAlignment="1">
      <alignment horizontal="center" vertical="center" wrapText="1"/>
    </xf>
    <xf numFmtId="0" fontId="109" fillId="41" borderId="40" xfId="0" applyFont="1" applyFill="1" applyBorder="1" applyAlignment="1">
      <alignment horizontal="center"/>
    </xf>
    <xf numFmtId="0" fontId="109" fillId="41" borderId="42" xfId="0" applyFont="1" applyFill="1" applyBorder="1" applyAlignment="1">
      <alignment horizontal="center"/>
    </xf>
    <xf numFmtId="0" fontId="109" fillId="41" borderId="41" xfId="0" applyFont="1" applyFill="1" applyBorder="1" applyAlignment="1">
      <alignment horizontal="center"/>
    </xf>
    <xf numFmtId="0" fontId="25" fillId="28" borderId="35" xfId="0" applyFont="1" applyFill="1" applyBorder="1" applyAlignment="1">
      <alignment horizontal="center" vertical="center" wrapText="1"/>
    </xf>
    <xf numFmtId="0" fontId="25" fillId="28" borderId="29" xfId="0" applyFont="1" applyFill="1" applyBorder="1" applyAlignment="1">
      <alignment horizontal="center" vertical="center" wrapText="1"/>
    </xf>
    <xf numFmtId="0" fontId="2" fillId="30" borderId="13" xfId="0" applyFont="1" applyFill="1" applyBorder="1" applyAlignment="1">
      <alignment horizontal="center" vertical="center" wrapText="1"/>
    </xf>
    <xf numFmtId="0" fontId="44" fillId="0" borderId="11" xfId="0" applyFont="1" applyBorder="1" applyAlignment="1">
      <alignment vertical="center" wrapText="1"/>
    </xf>
    <xf numFmtId="0" fontId="44" fillId="0" borderId="13" xfId="0" applyFont="1" applyBorder="1" applyAlignment="1">
      <alignment vertical="center" wrapText="1"/>
    </xf>
    <xf numFmtId="0" fontId="26" fillId="0" borderId="11" xfId="0" applyFont="1" applyBorder="1" applyAlignment="1">
      <alignment vertical="center" wrapText="1"/>
    </xf>
    <xf numFmtId="0" fontId="26" fillId="0" borderId="13" xfId="0" applyFont="1" applyBorder="1" applyAlignment="1">
      <alignment vertical="center" wrapText="1"/>
    </xf>
    <xf numFmtId="0" fontId="21" fillId="0" borderId="11" xfId="0" applyFont="1" applyBorder="1" applyAlignment="1">
      <alignment horizontal="justify" vertical="center" wrapText="1"/>
    </xf>
    <xf numFmtId="0" fontId="21" fillId="0" borderId="13" xfId="0" applyFont="1" applyBorder="1" applyAlignment="1">
      <alignment horizontal="justify" vertical="center" wrapText="1"/>
    </xf>
    <xf numFmtId="0" fontId="25" fillId="26" borderId="11" xfId="0" applyFont="1" applyFill="1" applyBorder="1" applyAlignment="1">
      <alignment horizontal="center" vertical="center" wrapText="1"/>
    </xf>
    <xf numFmtId="0" fontId="25" fillId="26" borderId="13" xfId="0" applyFont="1" applyFill="1" applyBorder="1" applyAlignment="1">
      <alignment horizontal="center" vertical="center" wrapText="1"/>
    </xf>
    <xf numFmtId="9" fontId="43" fillId="44" borderId="40" xfId="0" applyNumberFormat="1" applyFont="1" applyFill="1" applyBorder="1" applyAlignment="1">
      <alignment horizontal="center"/>
    </xf>
    <xf numFmtId="0" fontId="43" fillId="44" borderId="42" xfId="0" applyFont="1" applyFill="1" applyBorder="1" applyAlignment="1">
      <alignment horizontal="center"/>
    </xf>
    <xf numFmtId="0" fontId="43" fillId="44" borderId="41" xfId="0" applyFont="1" applyFill="1" applyBorder="1" applyAlignment="1">
      <alignment horizontal="center"/>
    </xf>
    <xf numFmtId="0" fontId="28" fillId="44" borderId="40" xfId="0" applyFont="1" applyFill="1" applyBorder="1" applyAlignment="1">
      <alignment horizontal="center"/>
    </xf>
    <xf numFmtId="0" fontId="28" fillId="44" borderId="42" xfId="0" applyFont="1" applyFill="1" applyBorder="1" applyAlignment="1">
      <alignment horizontal="center"/>
    </xf>
    <xf numFmtId="0" fontId="28" fillId="44" borderId="41" xfId="0" applyFont="1" applyFill="1" applyBorder="1" applyAlignment="1">
      <alignment horizontal="center"/>
    </xf>
    <xf numFmtId="0" fontId="31" fillId="26" borderId="52" xfId="0" applyFont="1" applyFill="1" applyBorder="1" applyAlignment="1">
      <alignment horizontal="center" vertical="center" wrapText="1"/>
    </xf>
    <xf numFmtId="0" fontId="31" fillId="26" borderId="53" xfId="0" applyFont="1" applyFill="1" applyBorder="1" applyAlignment="1">
      <alignment horizontal="center" vertical="center" wrapText="1"/>
    </xf>
    <xf numFmtId="0" fontId="167" fillId="41" borderId="17" xfId="0" applyFont="1" applyFill="1" applyBorder="1" applyAlignment="1">
      <alignment horizontal="center" vertical="center" wrapText="1"/>
    </xf>
    <xf numFmtId="0" fontId="167" fillId="41" borderId="18" xfId="0" applyFont="1" applyFill="1" applyBorder="1" applyAlignment="1">
      <alignment horizontal="center" vertical="center" wrapText="1"/>
    </xf>
    <xf numFmtId="0" fontId="25" fillId="45" borderId="48" xfId="0" applyFont="1" applyFill="1" applyBorder="1" applyAlignment="1">
      <alignment horizontal="center" vertical="center" wrapText="1"/>
    </xf>
    <xf numFmtId="0" fontId="154" fillId="0" borderId="27" xfId="0" applyFont="1" applyBorder="1" applyAlignment="1">
      <alignment horizontal="left" vertical="center" wrapText="1"/>
    </xf>
    <xf numFmtId="0" fontId="154" fillId="0" borderId="32" xfId="0" applyFont="1" applyBorder="1" applyAlignment="1">
      <alignment horizontal="left" vertical="center" wrapText="1"/>
    </xf>
    <xf numFmtId="0" fontId="26" fillId="0" borderId="55" xfId="0" applyFont="1" applyBorder="1" applyAlignment="1">
      <alignment horizontal="center" vertical="center" textRotation="90" wrapText="1"/>
    </xf>
    <xf numFmtId="0" fontId="26" fillId="0" borderId="58" xfId="0" applyFont="1" applyBorder="1" applyAlignment="1">
      <alignment horizontal="center" vertical="center" textRotation="90" wrapText="1"/>
    </xf>
    <xf numFmtId="9" fontId="2" fillId="26" borderId="54" xfId="51" applyFont="1" applyFill="1" applyBorder="1" applyAlignment="1">
      <alignment horizontal="center" vertical="center" wrapText="1"/>
    </xf>
    <xf numFmtId="9" fontId="2" fillId="26" borderId="51" xfId="51" applyFont="1" applyFill="1" applyBorder="1" applyAlignment="1">
      <alignment horizontal="center" vertical="center" wrapText="1"/>
    </xf>
    <xf numFmtId="0" fontId="114" fillId="44" borderId="40" xfId="0" applyFont="1" applyFill="1" applyBorder="1" applyAlignment="1">
      <alignment horizontal="center"/>
    </xf>
    <xf numFmtId="0" fontId="114" fillId="44" borderId="42" xfId="0" applyFont="1" applyFill="1" applyBorder="1" applyAlignment="1">
      <alignment horizontal="center"/>
    </xf>
    <xf numFmtId="0" fontId="114" fillId="44" borderId="41" xfId="0" applyFont="1" applyFill="1" applyBorder="1" applyAlignment="1">
      <alignment horizontal="center"/>
    </xf>
    <xf numFmtId="0" fontId="154" fillId="0" borderId="55" xfId="0" applyFont="1" applyBorder="1" applyAlignment="1">
      <alignment horizontal="left" vertical="top" wrapText="1"/>
    </xf>
    <xf numFmtId="0" fontId="154" fillId="0" borderId="56" xfId="0" applyFont="1" applyBorder="1" applyAlignment="1">
      <alignment horizontal="left" vertical="top" wrapText="1"/>
    </xf>
    <xf numFmtId="0" fontId="25" fillId="26" borderId="50" xfId="0" applyFont="1" applyFill="1" applyBorder="1" applyAlignment="1">
      <alignment horizontal="center" vertical="center" wrapText="1"/>
    </xf>
    <xf numFmtId="0" fontId="25" fillId="26" borderId="69" xfId="0" applyFont="1" applyFill="1" applyBorder="1" applyAlignment="1">
      <alignment horizontal="center" vertical="center" wrapText="1"/>
    </xf>
    <xf numFmtId="0" fontId="30" fillId="40" borderId="0" xfId="0" applyFont="1" applyFill="1" applyAlignment="1">
      <alignment horizontal="center" vertical="center" wrapText="1"/>
    </xf>
    <xf numFmtId="0" fontId="167" fillId="41" borderId="19" xfId="0" applyFont="1" applyFill="1" applyBorder="1" applyAlignment="1">
      <alignment horizontal="center" vertical="center" wrapText="1"/>
    </xf>
    <xf numFmtId="0" fontId="25" fillId="30" borderId="39" xfId="0" applyFont="1" applyFill="1" applyBorder="1" applyAlignment="1">
      <alignment horizontal="center" vertical="center" wrapText="1"/>
    </xf>
    <xf numFmtId="0" fontId="25" fillId="45" borderId="39" xfId="0" applyFont="1" applyFill="1" applyBorder="1" applyAlignment="1">
      <alignment horizontal="center" vertical="center" wrapText="1"/>
    </xf>
    <xf numFmtId="0" fontId="154" fillId="0" borderId="13" xfId="0" applyFont="1" applyBorder="1" applyAlignment="1">
      <alignment horizontal="justify" vertical="center" wrapText="1"/>
    </xf>
    <xf numFmtId="0" fontId="154" fillId="0" borderId="32" xfId="0" applyFont="1" applyBorder="1" applyAlignment="1">
      <alignment horizontal="justify" vertical="center" wrapText="1"/>
    </xf>
    <xf numFmtId="0" fontId="41" fillId="26" borderId="56" xfId="0" applyFont="1" applyFill="1" applyBorder="1" applyAlignment="1">
      <alignment horizontal="center" vertical="center" wrapText="1"/>
    </xf>
    <xf numFmtId="0" fontId="41" fillId="26" borderId="53" xfId="0" applyFont="1" applyFill="1" applyBorder="1" applyAlignment="1">
      <alignment horizontal="center" vertical="center" wrapText="1"/>
    </xf>
    <xf numFmtId="9" fontId="23" fillId="26" borderId="13" xfId="51" applyFont="1" applyFill="1" applyBorder="1" applyAlignment="1">
      <alignment horizontal="center" vertical="center" wrapText="1"/>
    </xf>
    <xf numFmtId="9" fontId="23" fillId="26" borderId="12" xfId="51" applyFont="1" applyFill="1" applyBorder="1" applyAlignment="1">
      <alignment horizontal="center" vertical="center" wrapText="1"/>
    </xf>
    <xf numFmtId="9" fontId="25" fillId="26" borderId="13" xfId="51" applyFont="1" applyFill="1" applyBorder="1" applyAlignment="1">
      <alignment horizontal="center" vertical="center" wrapText="1"/>
    </xf>
    <xf numFmtId="9" fontId="25" fillId="26" borderId="12" xfId="51" applyFont="1" applyFill="1" applyBorder="1" applyAlignment="1">
      <alignment horizontal="center" vertical="center" wrapText="1"/>
    </xf>
    <xf numFmtId="0" fontId="26" fillId="38" borderId="12" xfId="0" applyFont="1" applyFill="1" applyBorder="1" applyAlignment="1">
      <alignment horizontal="center" vertical="center" wrapText="1"/>
    </xf>
    <xf numFmtId="0" fontId="26" fillId="38" borderId="12" xfId="0" applyFont="1" applyFill="1" applyBorder="1" applyAlignment="1">
      <alignment horizontal="center" vertical="center" textRotation="90" wrapText="1"/>
    </xf>
    <xf numFmtId="0" fontId="26" fillId="28" borderId="13" xfId="0" applyFont="1" applyFill="1" applyBorder="1" applyAlignment="1">
      <alignment horizontal="center" vertical="center" wrapText="1"/>
    </xf>
    <xf numFmtId="0" fontId="26" fillId="0" borderId="13" xfId="0" applyFont="1" applyBorder="1" applyAlignment="1">
      <alignment horizontal="center" vertical="center" textRotation="90" wrapText="1"/>
    </xf>
    <xf numFmtId="0" fontId="26" fillId="0" borderId="30" xfId="0" applyFont="1" applyBorder="1" applyAlignment="1">
      <alignment horizontal="center" vertical="center" textRotation="90" wrapText="1"/>
    </xf>
    <xf numFmtId="0" fontId="26" fillId="0" borderId="34" xfId="0" applyFont="1" applyBorder="1" applyAlignment="1">
      <alignment horizontal="center" vertical="center" textRotation="90" wrapText="1"/>
    </xf>
    <xf numFmtId="0" fontId="26" fillId="38" borderId="24" xfId="0" applyFont="1" applyFill="1" applyBorder="1" applyAlignment="1">
      <alignment horizontal="center" vertical="center" textRotation="90" wrapText="1"/>
    </xf>
    <xf numFmtId="0" fontId="26" fillId="0" borderId="24" xfId="0" applyFont="1" applyBorder="1" applyAlignment="1">
      <alignment horizontal="center" vertical="center" textRotation="90" wrapText="1"/>
    </xf>
    <xf numFmtId="0" fontId="26" fillId="28" borderId="32" xfId="0" applyFont="1" applyFill="1" applyBorder="1" applyAlignment="1">
      <alignment horizontal="center" vertical="center" wrapText="1"/>
    </xf>
    <xf numFmtId="0" fontId="26" fillId="0" borderId="32" xfId="0" applyFont="1" applyBorder="1" applyAlignment="1">
      <alignment horizontal="center" vertical="center" textRotation="90" wrapText="1"/>
    </xf>
    <xf numFmtId="0" fontId="26" fillId="0" borderId="57" xfId="0" applyFont="1" applyBorder="1" applyAlignment="1">
      <alignment horizontal="center" vertical="center" textRotation="90" wrapText="1"/>
    </xf>
    <xf numFmtId="0" fontId="26" fillId="0" borderId="71" xfId="0" applyFont="1" applyBorder="1" applyAlignment="1">
      <alignment horizontal="center" vertical="center" textRotation="90" wrapText="1"/>
    </xf>
    <xf numFmtId="0" fontId="38" fillId="0" borderId="60" xfId="0" applyFont="1" applyBorder="1" applyAlignment="1">
      <alignment horizontal="justify" vertical="center" wrapText="1"/>
    </xf>
    <xf numFmtId="0" fontId="38" fillId="0" borderId="71" xfId="0" applyFont="1" applyBorder="1" applyAlignment="1">
      <alignment horizontal="justify" vertical="center" wrapText="1"/>
    </xf>
    <xf numFmtId="0" fontId="41" fillId="26" borderId="50" xfId="0" applyFont="1" applyFill="1" applyBorder="1" applyAlignment="1">
      <alignment horizontal="center" vertical="center" wrapText="1"/>
    </xf>
    <xf numFmtId="0" fontId="41" fillId="26" borderId="38" xfId="0" applyFont="1" applyFill="1" applyBorder="1" applyAlignment="1">
      <alignment horizontal="center" vertical="center" wrapText="1"/>
    </xf>
    <xf numFmtId="9" fontId="23" fillId="26" borderId="84" xfId="51" applyFont="1" applyFill="1" applyBorder="1" applyAlignment="1">
      <alignment horizontal="center" vertical="center" wrapText="1"/>
    </xf>
    <xf numFmtId="9" fontId="23" fillId="26" borderId="85" xfId="51" applyFont="1" applyFill="1" applyBorder="1" applyAlignment="1">
      <alignment horizontal="center" vertical="center" wrapText="1"/>
    </xf>
    <xf numFmtId="9" fontId="25" fillId="26" borderId="27" xfId="51" applyFont="1" applyFill="1" applyBorder="1" applyAlignment="1">
      <alignment horizontal="center" vertical="center" wrapText="1"/>
    </xf>
    <xf numFmtId="9" fontId="25" fillId="26" borderId="32" xfId="51" applyFont="1" applyFill="1" applyBorder="1" applyAlignment="1">
      <alignment horizontal="center" vertical="center" wrapText="1"/>
    </xf>
    <xf numFmtId="0" fontId="26" fillId="38" borderId="24" xfId="0" applyFont="1" applyFill="1" applyBorder="1" applyAlignment="1">
      <alignment horizontal="center" vertical="center" wrapText="1"/>
    </xf>
    <xf numFmtId="0" fontId="255" fillId="47" borderId="79" xfId="0" applyFont="1" applyFill="1" applyBorder="1" applyAlignment="1">
      <alignment horizontal="center" vertical="center"/>
    </xf>
    <xf numFmtId="0" fontId="255" fillId="47" borderId="80" xfId="0" applyFont="1" applyFill="1" applyBorder="1" applyAlignment="1">
      <alignment horizontal="center" vertical="center"/>
    </xf>
    <xf numFmtId="0" fontId="256" fillId="47" borderId="77" xfId="53" applyFont="1" applyFill="1" applyBorder="1" applyAlignment="1">
      <alignment horizontal="justify" vertical="center" wrapText="1"/>
    </xf>
    <xf numFmtId="0" fontId="260" fillId="47" borderId="78" xfId="0" applyFont="1" applyFill="1" applyBorder="1" applyAlignment="1">
      <alignment horizontal="justify" vertical="center"/>
    </xf>
    <xf numFmtId="0" fontId="154" fillId="0" borderId="56" xfId="0" applyFont="1" applyBorder="1" applyAlignment="1">
      <alignment horizontal="justify" vertical="center" wrapText="1"/>
    </xf>
    <xf numFmtId="0" fontId="41" fillId="26" borderId="69" xfId="0" applyFont="1" applyFill="1" applyBorder="1" applyAlignment="1">
      <alignment horizontal="center" vertical="center" wrapText="1"/>
    </xf>
    <xf numFmtId="9" fontId="23" fillId="26" borderId="32" xfId="51" applyFont="1" applyFill="1" applyBorder="1" applyAlignment="1">
      <alignment horizontal="center" vertical="center" wrapText="1"/>
    </xf>
    <xf numFmtId="0" fontId="26" fillId="38" borderId="39" xfId="0" applyFont="1" applyFill="1" applyBorder="1" applyAlignment="1">
      <alignment horizontal="center" vertical="center" wrapText="1"/>
    </xf>
    <xf numFmtId="0" fontId="26" fillId="38" borderId="39" xfId="0" applyFont="1" applyFill="1" applyBorder="1" applyAlignment="1">
      <alignment horizontal="center" vertical="center" textRotation="90" wrapText="1"/>
    </xf>
    <xf numFmtId="0" fontId="167" fillId="41" borderId="40" xfId="0" applyFont="1" applyFill="1" applyBorder="1" applyAlignment="1">
      <alignment horizontal="center" vertical="center"/>
    </xf>
    <xf numFmtId="0" fontId="167" fillId="41" borderId="42" xfId="0" applyFont="1" applyFill="1" applyBorder="1" applyAlignment="1">
      <alignment horizontal="center" vertical="center"/>
    </xf>
    <xf numFmtId="0" fontId="167" fillId="41" borderId="41" xfId="0" applyFont="1" applyFill="1" applyBorder="1" applyAlignment="1">
      <alignment horizontal="center" vertical="center"/>
    </xf>
    <xf numFmtId="0" fontId="114" fillId="44" borderId="40" xfId="0" applyFont="1" applyFill="1" applyBorder="1" applyAlignment="1">
      <alignment horizontal="center" vertical="center" wrapText="1"/>
    </xf>
    <xf numFmtId="0" fontId="114" fillId="44" borderId="42" xfId="0" applyFont="1" applyFill="1" applyBorder="1" applyAlignment="1">
      <alignment horizontal="center" vertical="center" wrapText="1"/>
    </xf>
    <xf numFmtId="0" fontId="114" fillId="44" borderId="41" xfId="0" applyFont="1" applyFill="1" applyBorder="1" applyAlignment="1">
      <alignment horizontal="center" vertical="center" wrapText="1"/>
    </xf>
    <xf numFmtId="9" fontId="43" fillId="44" borderId="40" xfId="0" applyNumberFormat="1" applyFont="1" applyFill="1" applyBorder="1" applyAlignment="1">
      <alignment horizontal="center" vertical="center"/>
    </xf>
    <xf numFmtId="0" fontId="43" fillId="44" borderId="42" xfId="0" applyFont="1" applyFill="1" applyBorder="1" applyAlignment="1">
      <alignment horizontal="center" vertical="center"/>
    </xf>
    <xf numFmtId="0" fontId="43" fillId="44" borderId="41" xfId="0" applyFont="1" applyFill="1" applyBorder="1" applyAlignment="1">
      <alignment horizontal="center" vertical="center"/>
    </xf>
    <xf numFmtId="0" fontId="38" fillId="0" borderId="18" xfId="0" applyFont="1" applyBorder="1" applyAlignment="1">
      <alignment horizontal="justify" vertical="center" wrapText="1"/>
    </xf>
    <xf numFmtId="0" fontId="38" fillId="0" borderId="0" xfId="0" applyFont="1" applyAlignment="1">
      <alignment horizontal="justify" vertical="center" wrapText="1"/>
    </xf>
    <xf numFmtId="0" fontId="38" fillId="0" borderId="15" xfId="0" applyFont="1" applyBorder="1" applyAlignment="1">
      <alignment horizontal="justify" vertical="center" wrapText="1"/>
    </xf>
    <xf numFmtId="0" fontId="41" fillId="28" borderId="50" xfId="0" applyFont="1" applyFill="1" applyBorder="1" applyAlignment="1">
      <alignment horizontal="center" vertical="center"/>
    </xf>
    <xf numFmtId="0" fontId="41" fillId="28" borderId="69" xfId="0" applyFont="1" applyFill="1" applyBorder="1" applyAlignment="1">
      <alignment horizontal="center" vertical="center"/>
    </xf>
    <xf numFmtId="0" fontId="41" fillId="28" borderId="38" xfId="0" applyFont="1" applyFill="1" applyBorder="1" applyAlignment="1">
      <alignment horizontal="center" vertical="center"/>
    </xf>
    <xf numFmtId="9" fontId="2" fillId="26" borderId="13" xfId="51" applyFont="1" applyFill="1" applyBorder="1" applyAlignment="1">
      <alignment horizontal="center" vertical="center" wrapText="1"/>
    </xf>
    <xf numFmtId="9" fontId="2" fillId="26" borderId="32" xfId="51" applyFont="1" applyFill="1" applyBorder="1" applyAlignment="1">
      <alignment horizontal="center" vertical="center" wrapText="1"/>
    </xf>
    <xf numFmtId="9" fontId="26" fillId="26" borderId="13" xfId="51" applyFont="1" applyFill="1" applyBorder="1" applyAlignment="1">
      <alignment horizontal="center" vertical="center" wrapText="1"/>
    </xf>
    <xf numFmtId="9" fontId="26" fillId="26" borderId="32" xfId="51" applyFont="1" applyFill="1" applyBorder="1" applyAlignment="1">
      <alignment horizontal="center" vertical="center" wrapText="1"/>
    </xf>
    <xf numFmtId="0" fontId="33" fillId="38" borderId="27" xfId="0" applyFont="1" applyFill="1" applyBorder="1" applyAlignment="1">
      <alignment horizontal="center" vertical="center" wrapText="1"/>
    </xf>
    <xf numFmtId="0" fontId="33" fillId="38" borderId="13" xfId="0" applyFont="1" applyFill="1" applyBorder="1" applyAlignment="1">
      <alignment horizontal="center" vertical="center" wrapText="1"/>
    </xf>
    <xf numFmtId="0" fontId="33" fillId="38" borderId="32" xfId="0" applyFont="1" applyFill="1" applyBorder="1" applyAlignment="1">
      <alignment horizontal="center" vertical="center" wrapText="1"/>
    </xf>
    <xf numFmtId="0" fontId="26" fillId="38" borderId="27" xfId="0" applyFont="1" applyFill="1" applyBorder="1" applyAlignment="1">
      <alignment horizontal="center" vertical="center" textRotation="90" wrapText="1"/>
    </xf>
    <xf numFmtId="0" fontId="26" fillId="38" borderId="13" xfId="0" applyFont="1" applyFill="1" applyBorder="1" applyAlignment="1">
      <alignment horizontal="center" vertical="center" textRotation="90" wrapText="1"/>
    </xf>
    <xf numFmtId="0" fontId="26" fillId="38" borderId="32" xfId="0" applyFont="1" applyFill="1" applyBorder="1" applyAlignment="1">
      <alignment horizontal="center" vertical="center" textRotation="90" wrapText="1"/>
    </xf>
    <xf numFmtId="0" fontId="26" fillId="0" borderId="27" xfId="0" applyFont="1" applyBorder="1" applyAlignment="1">
      <alignment horizontal="center" vertical="center" textRotation="90" wrapText="1"/>
    </xf>
    <xf numFmtId="0" fontId="26" fillId="0" borderId="27"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32" xfId="0" applyFont="1" applyBorder="1" applyAlignment="1">
      <alignment horizontal="center" vertical="center" wrapText="1"/>
    </xf>
    <xf numFmtId="0" fontId="26" fillId="0" borderId="60" xfId="0" applyFont="1" applyBorder="1" applyAlignment="1">
      <alignment horizontal="center" vertical="center" textRotation="90" wrapText="1"/>
    </xf>
    <xf numFmtId="0" fontId="26" fillId="0" borderId="45" xfId="0" applyFont="1" applyBorder="1" applyAlignment="1">
      <alignment horizontal="center" vertical="center" textRotation="90" wrapText="1"/>
    </xf>
    <xf numFmtId="9" fontId="23" fillId="44" borderId="40" xfId="0" applyNumberFormat="1" applyFont="1" applyFill="1" applyBorder="1" applyAlignment="1">
      <alignment horizontal="center" vertical="center"/>
    </xf>
    <xf numFmtId="0" fontId="23" fillId="44" borderId="42" xfId="0" applyFont="1" applyFill="1" applyBorder="1" applyAlignment="1">
      <alignment horizontal="center" vertical="center"/>
    </xf>
    <xf numFmtId="0" fontId="23" fillId="44" borderId="41" xfId="0" applyFont="1" applyFill="1" applyBorder="1" applyAlignment="1">
      <alignment horizontal="center" vertical="center"/>
    </xf>
    <xf numFmtId="0" fontId="38" fillId="0" borderId="52" xfId="0" applyFont="1" applyBorder="1" applyAlignment="1">
      <alignment horizontal="justify" vertical="center" wrapText="1"/>
    </xf>
    <xf numFmtId="0" fontId="38" fillId="0" borderId="53" xfId="0" applyFont="1" applyBorder="1" applyAlignment="1">
      <alignment horizontal="justify" vertical="center" wrapText="1"/>
    </xf>
    <xf numFmtId="9" fontId="23" fillId="26" borderId="27" xfId="51" applyFont="1" applyFill="1" applyBorder="1" applyAlignment="1">
      <alignment horizontal="center" vertical="center" wrapText="1"/>
    </xf>
    <xf numFmtId="0" fontId="26" fillId="38" borderId="27" xfId="0" applyFont="1" applyFill="1" applyBorder="1" applyAlignment="1">
      <alignment horizontal="center" vertical="center" wrapText="1"/>
    </xf>
    <xf numFmtId="0" fontId="26" fillId="38" borderId="32" xfId="0" applyFont="1" applyFill="1" applyBorder="1" applyAlignment="1">
      <alignment horizontal="center" vertical="center" wrapText="1"/>
    </xf>
    <xf numFmtId="0" fontId="26" fillId="28" borderId="27" xfId="0" applyFont="1" applyFill="1" applyBorder="1" applyAlignment="1">
      <alignment horizontal="center" vertical="center" wrapText="1"/>
    </xf>
    <xf numFmtId="0" fontId="261" fillId="0" borderId="0" xfId="0" applyFont="1" applyAlignment="1">
      <alignment horizontal="justify" vertical="center" wrapText="1"/>
    </xf>
    <xf numFmtId="0" fontId="41" fillId="26" borderId="89" xfId="0" applyFont="1" applyFill="1" applyBorder="1" applyAlignment="1">
      <alignment horizontal="center" vertical="center" wrapText="1"/>
    </xf>
    <xf numFmtId="0" fontId="41" fillId="26" borderId="90" xfId="0" applyFont="1" applyFill="1" applyBorder="1" applyAlignment="1">
      <alignment horizontal="center" vertical="center" wrapText="1"/>
    </xf>
    <xf numFmtId="9" fontId="23" fillId="26" borderId="1" xfId="51" applyFont="1" applyFill="1" applyBorder="1" applyAlignment="1">
      <alignment horizontal="center" vertical="center" wrapText="1"/>
    </xf>
    <xf numFmtId="9" fontId="25" fillId="26" borderId="1" xfId="51" applyFont="1" applyFill="1" applyBorder="1" applyAlignment="1">
      <alignment horizontal="center" vertical="center" wrapText="1"/>
    </xf>
    <xf numFmtId="0" fontId="26" fillId="0" borderId="12" xfId="0" applyFont="1" applyBorder="1" applyAlignment="1">
      <alignment horizontal="center" vertical="center" wrapText="1"/>
    </xf>
    <xf numFmtId="0" fontId="26" fillId="0" borderId="1" xfId="0" applyFont="1" applyBorder="1" applyAlignment="1">
      <alignment horizontal="center" vertical="center" wrapText="1"/>
    </xf>
    <xf numFmtId="0" fontId="114" fillId="44" borderId="14" xfId="0" applyFont="1" applyFill="1" applyBorder="1" applyAlignment="1">
      <alignment horizontal="center" vertical="center" wrapText="1"/>
    </xf>
    <xf numFmtId="0" fontId="114" fillId="44" borderId="15" xfId="0" applyFont="1" applyFill="1" applyBorder="1" applyAlignment="1">
      <alignment horizontal="center" vertical="center" wrapText="1"/>
    </xf>
    <xf numFmtId="0" fontId="114" fillId="44" borderId="20" xfId="0" applyFont="1" applyFill="1" applyBorder="1" applyAlignment="1">
      <alignment horizontal="center" vertical="center" wrapText="1"/>
    </xf>
    <xf numFmtId="9" fontId="23" fillId="44" borderId="14" xfId="0" applyNumberFormat="1" applyFont="1" applyFill="1" applyBorder="1" applyAlignment="1">
      <alignment horizontal="center" vertical="center"/>
    </xf>
    <xf numFmtId="0" fontId="23" fillId="44" borderId="15" xfId="0" applyFont="1" applyFill="1" applyBorder="1" applyAlignment="1">
      <alignment horizontal="center" vertical="center"/>
    </xf>
    <xf numFmtId="0" fontId="23" fillId="44" borderId="20" xfId="0" applyFont="1" applyFill="1" applyBorder="1" applyAlignment="1">
      <alignment horizontal="center" vertical="center"/>
    </xf>
    <xf numFmtId="0" fontId="41" fillId="41" borderId="40" xfId="0" applyFont="1" applyFill="1" applyBorder="1" applyAlignment="1">
      <alignment horizontal="center" vertical="center"/>
    </xf>
    <xf numFmtId="0" fontId="41" fillId="41" borderId="42" xfId="0" applyFont="1" applyFill="1" applyBorder="1" applyAlignment="1">
      <alignment horizontal="center" vertical="center"/>
    </xf>
    <xf numFmtId="0" fontId="41" fillId="41" borderId="41" xfId="0" applyFont="1" applyFill="1" applyBorder="1" applyAlignment="1">
      <alignment horizontal="center" vertical="center"/>
    </xf>
    <xf numFmtId="0" fontId="39" fillId="28" borderId="39" xfId="0" applyFont="1" applyFill="1" applyBorder="1" applyAlignment="1">
      <alignment horizontal="center" vertical="center" wrapText="1"/>
    </xf>
    <xf numFmtId="0" fontId="39" fillId="28" borderId="13" xfId="0" applyFont="1" applyFill="1" applyBorder="1" applyAlignment="1">
      <alignment horizontal="center" vertical="center" wrapText="1"/>
    </xf>
    <xf numFmtId="0" fontId="39" fillId="28" borderId="32" xfId="0" applyFont="1" applyFill="1" applyBorder="1" applyAlignment="1">
      <alignment horizontal="center" vertical="center" wrapText="1"/>
    </xf>
    <xf numFmtId="0" fontId="2" fillId="28" borderId="0" xfId="0" applyFont="1" applyFill="1" applyBorder="1" applyAlignment="1">
      <alignment horizontal="left" vertical="center" wrapText="1"/>
    </xf>
    <xf numFmtId="0" fontId="43" fillId="37" borderId="40" xfId="0" applyFont="1" applyFill="1" applyBorder="1" applyAlignment="1">
      <alignment horizontal="center" vertical="center"/>
    </xf>
    <xf numFmtId="0" fontId="43" fillId="37" borderId="42" xfId="0" applyFont="1" applyFill="1" applyBorder="1" applyAlignment="1">
      <alignment horizontal="center" vertical="center"/>
    </xf>
    <xf numFmtId="0" fontId="43" fillId="37" borderId="41" xfId="0" applyFont="1" applyFill="1" applyBorder="1" applyAlignment="1">
      <alignment horizontal="center" vertical="center"/>
    </xf>
    <xf numFmtId="0" fontId="2" fillId="25" borderId="12" xfId="0" applyFont="1" applyFill="1" applyBorder="1" applyAlignment="1">
      <alignment horizontal="left" vertical="center" wrapText="1"/>
    </xf>
    <xf numFmtId="0" fontId="43" fillId="37" borderId="40" xfId="0" applyFont="1" applyFill="1" applyBorder="1" applyAlignment="1">
      <alignment horizontal="center" vertical="center" wrapText="1"/>
    </xf>
    <xf numFmtId="0" fontId="43" fillId="37" borderId="42" xfId="0" applyFont="1" applyFill="1" applyBorder="1" applyAlignment="1">
      <alignment horizontal="center" vertical="center" wrapText="1"/>
    </xf>
    <xf numFmtId="0" fontId="43" fillId="37" borderId="41" xfId="0" applyFont="1" applyFill="1" applyBorder="1" applyAlignment="1">
      <alignment horizontal="center" vertical="center" wrapText="1"/>
    </xf>
    <xf numFmtId="0" fontId="2" fillId="25" borderId="43" xfId="0" applyFont="1" applyFill="1" applyBorder="1" applyAlignment="1">
      <alignment horizontal="left" vertical="center" wrapText="1"/>
    </xf>
    <xf numFmtId="0" fontId="2" fillId="25" borderId="44" xfId="0" applyFont="1" applyFill="1" applyBorder="1" applyAlignment="1">
      <alignment horizontal="left" vertical="center" wrapText="1"/>
    </xf>
    <xf numFmtId="0" fontId="2" fillId="25" borderId="25" xfId="0" applyFont="1" applyFill="1" applyBorder="1" applyAlignment="1">
      <alignment horizontal="left" vertical="center" wrapText="1"/>
    </xf>
  </cellXfs>
  <cellStyles count="54">
    <cellStyle name="20% - Accent1 2" xfId="5" xr:uid="{00000000-0005-0000-0000-000000000000}"/>
    <cellStyle name="20% - Accent2 2" xfId="6" xr:uid="{00000000-0005-0000-0000-000001000000}"/>
    <cellStyle name="20% - Accent3 2" xfId="7" xr:uid="{00000000-0005-0000-0000-000002000000}"/>
    <cellStyle name="20% - Accent4 2" xfId="8" xr:uid="{00000000-0005-0000-0000-000003000000}"/>
    <cellStyle name="20% - Accent5 2" xfId="9" xr:uid="{00000000-0005-0000-0000-000004000000}"/>
    <cellStyle name="20% - Accent6 2" xfId="10" xr:uid="{00000000-0005-0000-0000-000005000000}"/>
    <cellStyle name="40% - Accent1 2" xfId="11" xr:uid="{00000000-0005-0000-0000-000006000000}"/>
    <cellStyle name="40% - Accent2 2" xfId="12" xr:uid="{00000000-0005-0000-0000-000007000000}"/>
    <cellStyle name="40% - Accent3 2" xfId="13" xr:uid="{00000000-0005-0000-0000-000008000000}"/>
    <cellStyle name="40% - Accent4 2" xfId="14" xr:uid="{00000000-0005-0000-0000-000009000000}"/>
    <cellStyle name="40% - Accent5 2" xfId="15" xr:uid="{00000000-0005-0000-0000-00000A000000}"/>
    <cellStyle name="40% - Accent6 2" xfId="16" xr:uid="{00000000-0005-0000-0000-00000B000000}"/>
    <cellStyle name="60% - Accent1 2" xfId="17" xr:uid="{00000000-0005-0000-0000-00000C000000}"/>
    <cellStyle name="60% - Accent2 2" xfId="18" xr:uid="{00000000-0005-0000-0000-00000D000000}"/>
    <cellStyle name="60% - Accent3 2" xfId="19" xr:uid="{00000000-0005-0000-0000-00000E000000}"/>
    <cellStyle name="60% - Accent4 2" xfId="20" xr:uid="{00000000-0005-0000-0000-00000F000000}"/>
    <cellStyle name="60% - Accent5 2" xfId="21" xr:uid="{00000000-0005-0000-0000-000010000000}"/>
    <cellStyle name="60% - Accent6 2" xfId="22" xr:uid="{00000000-0005-0000-0000-000011000000}"/>
    <cellStyle name="Accent1 2" xfId="28" xr:uid="{00000000-0005-0000-0000-000012000000}"/>
    <cellStyle name="Accent2 2" xfId="29" xr:uid="{00000000-0005-0000-0000-000013000000}"/>
    <cellStyle name="Accent3 2" xfId="30" xr:uid="{00000000-0005-0000-0000-000014000000}"/>
    <cellStyle name="Accent4 2" xfId="31" xr:uid="{00000000-0005-0000-0000-000015000000}"/>
    <cellStyle name="Accent5 2" xfId="32" xr:uid="{00000000-0005-0000-0000-000016000000}"/>
    <cellStyle name="Accent6 2" xfId="33" xr:uid="{00000000-0005-0000-0000-000017000000}"/>
    <cellStyle name="Bad 2" xfId="35" xr:uid="{00000000-0005-0000-0000-000018000000}"/>
    <cellStyle name="Calculation 2" xfId="24" xr:uid="{00000000-0005-0000-0000-000019000000}"/>
    <cellStyle name="Check Cell 2" xfId="25" xr:uid="{00000000-0005-0000-0000-00001A000000}"/>
    <cellStyle name="Currency 2" xfId="36" xr:uid="{00000000-0005-0000-0000-00001B000000}"/>
    <cellStyle name="Explanatory Text 2" xfId="43" xr:uid="{00000000-0005-0000-0000-00001C000000}"/>
    <cellStyle name="Good 2" xfId="23" xr:uid="{00000000-0005-0000-0000-00001D000000}"/>
    <cellStyle name="Heading 1 2" xfId="45" xr:uid="{00000000-0005-0000-0000-00001E000000}"/>
    <cellStyle name="Heading 2 2" xfId="46" xr:uid="{00000000-0005-0000-0000-00001F000000}"/>
    <cellStyle name="Heading 3 2" xfId="47" xr:uid="{00000000-0005-0000-0000-000020000000}"/>
    <cellStyle name="Heading 4 2" xfId="27" xr:uid="{00000000-0005-0000-0000-000021000000}"/>
    <cellStyle name="Hipervínculo" xfId="53" builtinId="8"/>
    <cellStyle name="Input 2" xfId="34" xr:uid="{00000000-0005-0000-0000-000023000000}"/>
    <cellStyle name="Linked Cell 2" xfId="26" xr:uid="{00000000-0005-0000-0000-000024000000}"/>
    <cellStyle name="Neutral 2" xfId="37" xr:uid="{00000000-0005-0000-0000-000025000000}"/>
    <cellStyle name="Nor}al" xfId="38" xr:uid="{00000000-0005-0000-0000-000026000000}"/>
    <cellStyle name="Normal" xfId="0" builtinId="0"/>
    <cellStyle name="Normal 2" xfId="1" xr:uid="{00000000-0005-0000-0000-000028000000}"/>
    <cellStyle name="Normal 3" xfId="2" xr:uid="{00000000-0005-0000-0000-000029000000}"/>
    <cellStyle name="Normal 4" xfId="3" xr:uid="{00000000-0005-0000-0000-00002A000000}"/>
    <cellStyle name="Normal 4 2" xfId="4" xr:uid="{00000000-0005-0000-0000-00002B000000}"/>
    <cellStyle name="Normal 5" xfId="49" xr:uid="{00000000-0005-0000-0000-00002C000000}"/>
    <cellStyle name="Normal 6" xfId="50" xr:uid="{00000000-0005-0000-0000-00002D000000}"/>
    <cellStyle name="Normal 7" xfId="52" xr:uid="{00000000-0005-0000-0000-00002E000000}"/>
    <cellStyle name="Note 2" xfId="39" xr:uid="{00000000-0005-0000-0000-00002F000000}"/>
    <cellStyle name="Output 2" xfId="41" xr:uid="{00000000-0005-0000-0000-000030000000}"/>
    <cellStyle name="Percent 2" xfId="40" xr:uid="{00000000-0005-0000-0000-000031000000}"/>
    <cellStyle name="Porcentaje" xfId="51" builtinId="5"/>
    <cellStyle name="Title 2" xfId="44" xr:uid="{00000000-0005-0000-0000-000033000000}"/>
    <cellStyle name="Total 2" xfId="48" xr:uid="{00000000-0005-0000-0000-000034000000}"/>
    <cellStyle name="Warning Text 2" xfId="42" xr:uid="{00000000-0005-0000-0000-000035000000}"/>
  </cellStyles>
  <dxfs count="1424">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s>
  <tableStyles count="0" defaultTableStyle="TableStyleMedium2" defaultPivotStyle="PivotStyleLight16"/>
  <colors>
    <mruColors>
      <color rgb="FFFF3300"/>
      <color rgb="FF005A9E"/>
      <color rgb="FF00FF00"/>
      <color rgb="FFFFC715"/>
      <color rgb="FFD7F88C"/>
      <color rgb="FF89FB94"/>
      <color rgb="FF99FF99"/>
      <color rgb="FF66FF66"/>
      <color rgb="FFFFFF00"/>
      <color rgb="FF83E8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111919</xdr:colOff>
      <xdr:row>0</xdr:row>
      <xdr:rowOff>238125</xdr:rowOff>
    </xdr:from>
    <xdr:to>
      <xdr:col>1</xdr:col>
      <xdr:colOff>976313</xdr:colOff>
      <xdr:row>1</xdr:row>
      <xdr:rowOff>500061</xdr:rowOff>
    </xdr:to>
    <xdr:pic>
      <xdr:nvPicPr>
        <xdr:cNvPr id="3" name="Imagen 2">
          <a:extLst>
            <a:ext uri="{FF2B5EF4-FFF2-40B4-BE49-F238E27FC236}">
              <a16:creationId xmlns:a16="http://schemas.microsoft.com/office/drawing/2014/main" id="{A595D68C-07DD-4809-926B-C924A2E40A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919" y="238125"/>
          <a:ext cx="1257300" cy="7619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1488281</xdr:colOff>
      <xdr:row>7</xdr:row>
      <xdr:rowOff>47626</xdr:rowOff>
    </xdr:from>
    <xdr:to>
      <xdr:col>18</xdr:col>
      <xdr:colOff>661987</xdr:colOff>
      <xdr:row>12</xdr:row>
      <xdr:rowOff>28576</xdr:rowOff>
    </xdr:to>
    <xdr:pic>
      <xdr:nvPicPr>
        <xdr:cNvPr id="4" name="Imagen 3">
          <a:extLst>
            <a:ext uri="{FF2B5EF4-FFF2-40B4-BE49-F238E27FC236}">
              <a16:creationId xmlns:a16="http://schemas.microsoft.com/office/drawing/2014/main" id="{ED6703C2-D08B-40F8-8CEF-BE3B56C75A1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430875" y="8393907"/>
          <a:ext cx="6293643"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142876</xdr:colOff>
      <xdr:row>1</xdr:row>
      <xdr:rowOff>57150</xdr:rowOff>
    </xdr:from>
    <xdr:to>
      <xdr:col>1</xdr:col>
      <xdr:colOff>866775</xdr:colOff>
      <xdr:row>2</xdr:row>
      <xdr:rowOff>409575</xdr:rowOff>
    </xdr:to>
    <xdr:pic>
      <xdr:nvPicPr>
        <xdr:cNvPr id="4" name="Imagen 3">
          <a:extLst>
            <a:ext uri="{FF2B5EF4-FFF2-40B4-BE49-F238E27FC236}">
              <a16:creationId xmlns:a16="http://schemas.microsoft.com/office/drawing/2014/main" id="{434E16B7-FBBC-423E-82CA-8E6FE91E86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6" y="66675"/>
          <a:ext cx="1038224"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285749</xdr:colOff>
      <xdr:row>0</xdr:row>
      <xdr:rowOff>47625</xdr:rowOff>
    </xdr:from>
    <xdr:to>
      <xdr:col>1</xdr:col>
      <xdr:colOff>1238249</xdr:colOff>
      <xdr:row>1</xdr:row>
      <xdr:rowOff>838200</xdr:rowOff>
    </xdr:to>
    <xdr:pic>
      <xdr:nvPicPr>
        <xdr:cNvPr id="5" name="Imagen 4">
          <a:extLst>
            <a:ext uri="{FF2B5EF4-FFF2-40B4-BE49-F238E27FC236}">
              <a16:creationId xmlns:a16="http://schemas.microsoft.com/office/drawing/2014/main" id="{B93439F6-DF73-4D09-98FB-60151E50F7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49" y="47625"/>
          <a:ext cx="1362075" cy="114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609600</xdr:colOff>
      <xdr:row>7</xdr:row>
      <xdr:rowOff>95250</xdr:rowOff>
    </xdr:from>
    <xdr:to>
      <xdr:col>20</xdr:col>
      <xdr:colOff>0</xdr:colOff>
      <xdr:row>12</xdr:row>
      <xdr:rowOff>76200</xdr:rowOff>
    </xdr:to>
    <xdr:pic>
      <xdr:nvPicPr>
        <xdr:cNvPr id="3" name="Imagen 2">
          <a:extLst>
            <a:ext uri="{FF2B5EF4-FFF2-40B4-BE49-F238E27FC236}">
              <a16:creationId xmlns:a16="http://schemas.microsoft.com/office/drawing/2014/main" id="{4DCFE8D7-DB52-4B12-9620-07875B48139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35475" y="6953250"/>
          <a:ext cx="617220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133350</xdr:colOff>
      <xdr:row>0</xdr:row>
      <xdr:rowOff>66676</xdr:rowOff>
    </xdr:from>
    <xdr:to>
      <xdr:col>1</xdr:col>
      <xdr:colOff>790575</xdr:colOff>
      <xdr:row>1</xdr:row>
      <xdr:rowOff>342901</xdr:rowOff>
    </xdr:to>
    <xdr:pic>
      <xdr:nvPicPr>
        <xdr:cNvPr id="6" name="Imagen 5">
          <a:extLst>
            <a:ext uri="{FF2B5EF4-FFF2-40B4-BE49-F238E27FC236}">
              <a16:creationId xmlns:a16="http://schemas.microsoft.com/office/drawing/2014/main" id="{0304BD2D-0601-44CD-A3CE-2560E05822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66676"/>
          <a:ext cx="1000125"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942974</xdr:colOff>
      <xdr:row>7</xdr:row>
      <xdr:rowOff>95250</xdr:rowOff>
    </xdr:from>
    <xdr:to>
      <xdr:col>18</xdr:col>
      <xdr:colOff>428624</xdr:colOff>
      <xdr:row>12</xdr:row>
      <xdr:rowOff>76200</xdr:rowOff>
    </xdr:to>
    <xdr:pic>
      <xdr:nvPicPr>
        <xdr:cNvPr id="3" name="Imagen 2">
          <a:extLst>
            <a:ext uri="{FF2B5EF4-FFF2-40B4-BE49-F238E27FC236}">
              <a16:creationId xmlns:a16="http://schemas.microsoft.com/office/drawing/2014/main" id="{534971E2-FDC3-4E33-B881-2E182C80DD2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944974" y="9048750"/>
          <a:ext cx="47339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352425</xdr:colOff>
      <xdr:row>0</xdr:row>
      <xdr:rowOff>85725</xdr:rowOff>
    </xdr:from>
    <xdr:to>
      <xdr:col>1</xdr:col>
      <xdr:colOff>990600</xdr:colOff>
      <xdr:row>1</xdr:row>
      <xdr:rowOff>409575</xdr:rowOff>
    </xdr:to>
    <xdr:pic>
      <xdr:nvPicPr>
        <xdr:cNvPr id="4" name="Imagen 3">
          <a:extLst>
            <a:ext uri="{FF2B5EF4-FFF2-40B4-BE49-F238E27FC236}">
              <a16:creationId xmlns:a16="http://schemas.microsoft.com/office/drawing/2014/main" id="{204E2072-DF10-41BE-8695-230F0F94DF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2425" y="85725"/>
          <a:ext cx="1190625" cy="876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1104900</xdr:colOff>
      <xdr:row>5</xdr:row>
      <xdr:rowOff>123825</xdr:rowOff>
    </xdr:from>
    <xdr:to>
      <xdr:col>18</xdr:col>
      <xdr:colOff>495300</xdr:colOff>
      <xdr:row>10</xdr:row>
      <xdr:rowOff>104775</xdr:rowOff>
    </xdr:to>
    <xdr:pic>
      <xdr:nvPicPr>
        <xdr:cNvPr id="5" name="Imagen 4">
          <a:extLst>
            <a:ext uri="{FF2B5EF4-FFF2-40B4-BE49-F238E27FC236}">
              <a16:creationId xmlns:a16="http://schemas.microsoft.com/office/drawing/2014/main" id="{B35F3D7C-D2D9-4393-AE27-6AE188EDF76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83375" y="5800725"/>
          <a:ext cx="49625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123825</xdr:colOff>
      <xdr:row>0</xdr:row>
      <xdr:rowOff>19050</xdr:rowOff>
    </xdr:from>
    <xdr:to>
      <xdr:col>1</xdr:col>
      <xdr:colOff>923925</xdr:colOff>
      <xdr:row>1</xdr:row>
      <xdr:rowOff>333375</xdr:rowOff>
    </xdr:to>
    <xdr:pic>
      <xdr:nvPicPr>
        <xdr:cNvPr id="5" name="Imagen 4">
          <a:extLst>
            <a:ext uri="{FF2B5EF4-FFF2-40B4-BE49-F238E27FC236}">
              <a16:creationId xmlns:a16="http://schemas.microsoft.com/office/drawing/2014/main" id="{50F006AF-5C2E-4735-B1BA-9D66CF0348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19050"/>
          <a:ext cx="1257300"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571500</xdr:colOff>
      <xdr:row>7</xdr:row>
      <xdr:rowOff>142875</xdr:rowOff>
    </xdr:from>
    <xdr:to>
      <xdr:col>18</xdr:col>
      <xdr:colOff>571500</xdr:colOff>
      <xdr:row>12</xdr:row>
      <xdr:rowOff>123825</xdr:rowOff>
    </xdr:to>
    <xdr:pic>
      <xdr:nvPicPr>
        <xdr:cNvPr id="3" name="Imagen 2">
          <a:extLst>
            <a:ext uri="{FF2B5EF4-FFF2-40B4-BE49-F238E27FC236}">
              <a16:creationId xmlns:a16="http://schemas.microsoft.com/office/drawing/2014/main" id="{A49F29CA-22AA-4C5C-A078-AC9FC095793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097500" y="7210425"/>
          <a:ext cx="52387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114300</xdr:colOff>
      <xdr:row>0</xdr:row>
      <xdr:rowOff>66674</xdr:rowOff>
    </xdr:from>
    <xdr:to>
      <xdr:col>1</xdr:col>
      <xdr:colOff>847725</xdr:colOff>
      <xdr:row>1</xdr:row>
      <xdr:rowOff>552449</xdr:rowOff>
    </xdr:to>
    <xdr:pic>
      <xdr:nvPicPr>
        <xdr:cNvPr id="3" name="Imagen 2">
          <a:extLst>
            <a:ext uri="{FF2B5EF4-FFF2-40B4-BE49-F238E27FC236}">
              <a16:creationId xmlns:a16="http://schemas.microsoft.com/office/drawing/2014/main" id="{1EBC4371-9A37-490E-81DE-7949B4FC4C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66674"/>
          <a:ext cx="1133475"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2028825</xdr:colOff>
      <xdr:row>13</xdr:row>
      <xdr:rowOff>133350</xdr:rowOff>
    </xdr:from>
    <xdr:to>
      <xdr:col>18</xdr:col>
      <xdr:colOff>228600</xdr:colOff>
      <xdr:row>18</xdr:row>
      <xdr:rowOff>76200</xdr:rowOff>
    </xdr:to>
    <xdr:pic>
      <xdr:nvPicPr>
        <xdr:cNvPr id="4" name="Imagen 3">
          <a:extLst>
            <a:ext uri="{FF2B5EF4-FFF2-40B4-BE49-F238E27FC236}">
              <a16:creationId xmlns:a16="http://schemas.microsoft.com/office/drawing/2014/main" id="{9CF30CDC-FE03-49D6-B10B-F4908AD1012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973300" y="18068925"/>
          <a:ext cx="52387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85725</xdr:colOff>
      <xdr:row>0</xdr:row>
      <xdr:rowOff>47625</xdr:rowOff>
    </xdr:from>
    <xdr:to>
      <xdr:col>1</xdr:col>
      <xdr:colOff>723900</xdr:colOff>
      <xdr:row>1</xdr:row>
      <xdr:rowOff>371475</xdr:rowOff>
    </xdr:to>
    <xdr:pic>
      <xdr:nvPicPr>
        <xdr:cNvPr id="4" name="Imagen 3">
          <a:extLst>
            <a:ext uri="{FF2B5EF4-FFF2-40B4-BE49-F238E27FC236}">
              <a16:creationId xmlns:a16="http://schemas.microsoft.com/office/drawing/2014/main" id="{9C46599A-3782-4A5B-BE97-3121706FD0A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47625"/>
          <a:ext cx="962025"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609600</xdr:colOff>
      <xdr:row>13</xdr:row>
      <xdr:rowOff>0</xdr:rowOff>
    </xdr:from>
    <xdr:to>
      <xdr:col>18</xdr:col>
      <xdr:colOff>228600</xdr:colOff>
      <xdr:row>17</xdr:row>
      <xdr:rowOff>171450</xdr:rowOff>
    </xdr:to>
    <xdr:pic>
      <xdr:nvPicPr>
        <xdr:cNvPr id="3" name="Imagen 2">
          <a:extLst>
            <a:ext uri="{FF2B5EF4-FFF2-40B4-BE49-F238E27FC236}">
              <a16:creationId xmlns:a16="http://schemas.microsoft.com/office/drawing/2014/main" id="{CB7A80A6-D704-4021-ABBF-D910C664EC6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640175" y="14173200"/>
          <a:ext cx="52387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178594</xdr:colOff>
      <xdr:row>1</xdr:row>
      <xdr:rowOff>47625</xdr:rowOff>
    </xdr:from>
    <xdr:to>
      <xdr:col>1</xdr:col>
      <xdr:colOff>952499</xdr:colOff>
      <xdr:row>2</xdr:row>
      <xdr:rowOff>333375</xdr:rowOff>
    </xdr:to>
    <xdr:pic>
      <xdr:nvPicPr>
        <xdr:cNvPr id="3" name="Imagen 2">
          <a:extLst>
            <a:ext uri="{FF2B5EF4-FFF2-40B4-BE49-F238E27FC236}">
              <a16:creationId xmlns:a16="http://schemas.microsoft.com/office/drawing/2014/main" id="{35344E71-583C-46A6-8B0C-035664BEA8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594" y="250031"/>
          <a:ext cx="1535905" cy="8929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0</xdr:colOff>
      <xdr:row>11</xdr:row>
      <xdr:rowOff>-1</xdr:rowOff>
    </xdr:from>
    <xdr:to>
      <xdr:col>18</xdr:col>
      <xdr:colOff>583406</xdr:colOff>
      <xdr:row>18</xdr:row>
      <xdr:rowOff>178592</xdr:rowOff>
    </xdr:to>
    <xdr:pic>
      <xdr:nvPicPr>
        <xdr:cNvPr id="5" name="Imagen 4">
          <a:extLst>
            <a:ext uri="{FF2B5EF4-FFF2-40B4-BE49-F238E27FC236}">
              <a16:creationId xmlns:a16="http://schemas.microsoft.com/office/drawing/2014/main" id="{80685954-D316-4B2E-BD8D-691B70C112F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907250" y="15359062"/>
          <a:ext cx="5834062" cy="15120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190500</xdr:colOff>
      <xdr:row>1</xdr:row>
      <xdr:rowOff>66675</xdr:rowOff>
    </xdr:from>
    <xdr:to>
      <xdr:col>1</xdr:col>
      <xdr:colOff>962025</xdr:colOff>
      <xdr:row>3</xdr:row>
      <xdr:rowOff>200025</xdr:rowOff>
    </xdr:to>
    <xdr:pic>
      <xdr:nvPicPr>
        <xdr:cNvPr id="4" name="Imagen 3">
          <a:extLst>
            <a:ext uri="{FF2B5EF4-FFF2-40B4-BE49-F238E27FC236}">
              <a16:creationId xmlns:a16="http://schemas.microsoft.com/office/drawing/2014/main" id="{5244F0F7-1E8E-4FE9-A27F-A297903C35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266700"/>
          <a:ext cx="1219200"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923926</xdr:colOff>
      <xdr:row>31</xdr:row>
      <xdr:rowOff>9525</xdr:rowOff>
    </xdr:from>
    <xdr:to>
      <xdr:col>18</xdr:col>
      <xdr:colOff>476251</xdr:colOff>
      <xdr:row>38</xdr:row>
      <xdr:rowOff>188118</xdr:rowOff>
    </xdr:to>
    <xdr:pic>
      <xdr:nvPicPr>
        <xdr:cNvPr id="5" name="Imagen 4">
          <a:extLst>
            <a:ext uri="{FF2B5EF4-FFF2-40B4-BE49-F238E27FC236}">
              <a16:creationId xmlns:a16="http://schemas.microsoft.com/office/drawing/2014/main" id="{43650B5D-EE09-4E9D-AC46-01D1EC2DF41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516476" y="27955875"/>
          <a:ext cx="7143750" cy="15120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MAPA%20DE%20RIESGOS%202020/MAPA%20DE%20RIESGOS%202020/MAPA%20DE%20RIESGOS%202020/MAPA%20DE%20RIESGOS%202020/FORMATOS%20MAPA%20DE%20RIESGOS%202019/MAPA%20DE%20RIESGOS%202019/MAPA%20DE%20RIESGOS%202019%20ACTUALIZADO.xlsx?20BF8AB4" TargetMode="External"/><Relationship Id="rId1" Type="http://schemas.openxmlformats.org/officeDocument/2006/relationships/externalLinkPath" Target="file:///\\20BF8AB4\MAPA%20DE%20RIESGOS%202019%20ACTUALIZ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Análisis de Contexto"/>
      <sheetName val="2.Identificación"/>
      <sheetName val="3.Criterios Analisis riesg"/>
      <sheetName val="MAPA DE CALOR"/>
      <sheetName val="Criterios Seguridad Digital"/>
      <sheetName val="Criterio riesgos corrupción"/>
      <sheetName val="4.Valoración controles"/>
      <sheetName val="5.Mapa de riesgos SEGUIMIENTO"/>
    </sheetNames>
    <sheetDataSet>
      <sheetData sheetId="0"/>
      <sheetData sheetId="1">
        <row r="31">
          <cell r="B31" t="str">
            <v>Gestión Jurídica
(Contractual)</v>
          </cell>
        </row>
        <row r="32">
          <cell r="B32" t="str">
            <v>Gestión Jurídica
(Disciplinario)</v>
          </cell>
        </row>
        <row r="33">
          <cell r="B33" t="str">
            <v>Gestión Jurídica
(Judicial)</v>
          </cell>
        </row>
        <row r="34">
          <cell r="B34" t="str">
            <v>Gestión Jurídica</v>
          </cell>
        </row>
      </sheetData>
      <sheetData sheetId="2"/>
      <sheetData sheetId="3"/>
      <sheetData sheetId="4"/>
      <sheetData sheetId="5"/>
      <sheetData sheetId="6"/>
      <sheetData sheetId="7"/>
    </sheetDataSet>
  </externalBook>
</externalLink>
</file>

<file path=xl/persons/person.xml><?xml version="1.0" encoding="utf-8"?>
<personList xmlns="http://schemas.microsoft.com/office/spreadsheetml/2018/threadedcomments" xmlns:x="http://schemas.openxmlformats.org/spreadsheetml/2006/main">
  <person displayName="Aleida P.  Hurtado" id="{7C5A5425-44A7-463F-9EE1-A3380F8D8F61}" userId="Aleida P.  Hurtado"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9" dT="2019-04-17T18:28:39.51" personId="{7C5A5425-44A7-463F-9EE1-A3380F8D8F61}" id="{FF23BBE2-8D60-4F9D-9483-671D1696F2A2}">
    <text>Claudia, modifique la normativa, ya que este año  fue derogado la anterior)</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f:/g/personal/gestion_documental_bpp_gov_co/ErLLfEMdj_ZEjOdwLNomzS8Bkn-amsS0U8d-YQTlugqoOQ?e=hcBNrO" TargetMode="External"/><Relationship Id="rId13" Type="http://schemas.openxmlformats.org/officeDocument/2006/relationships/hyperlink" Target="../../../../../../:f:/g/personal/gestion_documental_bpp_gov_co/Evw2uMLZsRZDqQOwS_DM9t4B0b0G1B4Sf-23mmgEvYDSAQ?e=PGVpy4" TargetMode="External"/><Relationship Id="rId18" Type="http://schemas.openxmlformats.org/officeDocument/2006/relationships/hyperlink" Target="../../../../../../:f:/g/personal/gestion_documental_bpp_gov_co/EnhZrsZvoGNMrvPU_FdYfkoBU86QUktYPWz_8HWMyT2D8w?e=2z090P" TargetMode="External"/><Relationship Id="rId26" Type="http://schemas.openxmlformats.org/officeDocument/2006/relationships/comments" Target="../comments2.xml"/><Relationship Id="rId3" Type="http://schemas.openxmlformats.org/officeDocument/2006/relationships/hyperlink" Target="../../../../../../:f:/g/personal/gestion_documental_bpp_gov_co/Evu48OSolbtIjSP93I4cvhIB1Gz0KWwSp1b20VgdJbecCQ?e=R9091j" TargetMode="External"/><Relationship Id="rId21" Type="http://schemas.openxmlformats.org/officeDocument/2006/relationships/hyperlink" Target="../../../../../../:f:/g/personal/gestion_documental_bpp_gov_co/Em7ACRtQdo9OnU87a_tEeSEBwI9Qw2giqDqpT914jNyBUg?e=6jcSHX" TargetMode="External"/><Relationship Id="rId7" Type="http://schemas.openxmlformats.org/officeDocument/2006/relationships/hyperlink" Target="../../../../../../:f:/g/personal/gestion_documental_bpp_gov_co/ElkI4YG1eMZHvKr1BYgPS5wBqME3PNxBS41pq5D-UgTbBg?e=BET2Pg" TargetMode="External"/><Relationship Id="rId12" Type="http://schemas.openxmlformats.org/officeDocument/2006/relationships/hyperlink" Target="../../../../../../:f:/g/personal/gestion_documental_bpp_gov_co/EsvI_6VzE7dBuXwTg79lyjABb7O2h9OP6OVlTG_Vnasy6A?e=dLmPjR" TargetMode="External"/><Relationship Id="rId17" Type="http://schemas.openxmlformats.org/officeDocument/2006/relationships/hyperlink" Target="../../../../../../:f:/g/personal/gestion_documental_bpp_gov_co/ElcjxSkqkxZKghobZhENGRYBBBJYiUXBfISidct5T_EYdA?e=BH9dOE" TargetMode="External"/><Relationship Id="rId25" Type="http://schemas.openxmlformats.org/officeDocument/2006/relationships/vmlDrawing" Target="../drawings/vmlDrawing2.vml"/><Relationship Id="rId2" Type="http://schemas.openxmlformats.org/officeDocument/2006/relationships/hyperlink" Target="../../../../../../:f:/g/personal/gestion_documental_bpp_gov_co/EnhZrsZvoGNMrvPU_FdYfkoBU86QUktYPWz_8HWMyT2D8w?e=2z090P" TargetMode="External"/><Relationship Id="rId16" Type="http://schemas.openxmlformats.org/officeDocument/2006/relationships/hyperlink" Target="../../../../../../:f:/g/personal/gestion_documental_bpp_gov_co/EpKVuv4Cz2VDgoBi5j2KQkIB1KKZ09K6Xz7RMvepk1FZSA?e=MXwFGh" TargetMode="External"/><Relationship Id="rId20" Type="http://schemas.openxmlformats.org/officeDocument/2006/relationships/hyperlink" Target="../../../../../../:f:/g/personal/gestion_documental_bpp_gov_co/EhyzcMf382NGuCu6vIcrTlMBmLHTQH6DpUEar6tehoy7SQ?e=kKneuT" TargetMode="External"/><Relationship Id="rId1" Type="http://schemas.openxmlformats.org/officeDocument/2006/relationships/hyperlink" Target="../../../../:f:/g/personal/gestion_documental_bpp_gov_co/Ej2pLcbWrtlLjKvpOg43UUkBWkx07VDXXGMXtHADc3-dEw?e=e2JiUo" TargetMode="External"/><Relationship Id="rId6" Type="http://schemas.openxmlformats.org/officeDocument/2006/relationships/hyperlink" Target="../../../../../../:f:/g/personal/gestion_documental_bpp_gov_co/EmIH7DQQ8GlDjjyzSjeGHRMBqXPKO1l78kyBHkaeaickng?e=qSUty9" TargetMode="External"/><Relationship Id="rId11" Type="http://schemas.openxmlformats.org/officeDocument/2006/relationships/hyperlink" Target="../../../../../../:f:/g/personal/gestion_documental_bpp_gov_co/EoJWHxCuEXFHlHy1aZ65a9oB_60B-J9hIWdvxQ1yf-ovzA?e=UMHeKB" TargetMode="External"/><Relationship Id="rId24" Type="http://schemas.openxmlformats.org/officeDocument/2006/relationships/drawing" Target="../drawings/drawing9.xml"/><Relationship Id="rId5" Type="http://schemas.openxmlformats.org/officeDocument/2006/relationships/hyperlink" Target="../../../../../../:f:/g/personal/gestion_documental_bpp_gov_co/Em7ACRtQdo9OnU87a_tEeSEBwI9Qw2giqDqpT914jNyBUg?e=6jcSHX" TargetMode="External"/><Relationship Id="rId15" Type="http://schemas.openxmlformats.org/officeDocument/2006/relationships/hyperlink" Target="../../../../../../:f:/g/personal/gestion_documental_bpp_gov_co/EjP17T6bnmtJiGSg-5tE838BbFSdac3EPk2nJDb-mD_UEw?e=S1ylJW" TargetMode="External"/><Relationship Id="rId23" Type="http://schemas.openxmlformats.org/officeDocument/2006/relationships/printerSettings" Target="../printerSettings/printerSettings10.bin"/><Relationship Id="rId10" Type="http://schemas.openxmlformats.org/officeDocument/2006/relationships/hyperlink" Target="../../../../../../:f:/g/personal/gestion_documental_bpp_gov_co/Ensvi7usQpBIsB-oYAWuxrQBfB30_HgBewTRDYt88A4jMw?e=xfLAsZ" TargetMode="External"/><Relationship Id="rId19" Type="http://schemas.openxmlformats.org/officeDocument/2006/relationships/hyperlink" Target="../../../../../../:f:/g/personal/gestion_documental_bpp_gov_co/Evu48OSolbtIjSP93I4cvhIB1Gz0KWwSp1b20VgdJbecCQ?e=R9091j" TargetMode="External"/><Relationship Id="rId4" Type="http://schemas.openxmlformats.org/officeDocument/2006/relationships/hyperlink" Target="../../../../../../:f:/g/personal/gestion_documental_bpp_gov_co/EhyzcMf382NGuCu6vIcrTlMBmLHTQH6DpUEar6tehoy7SQ?e=kKneuT" TargetMode="External"/><Relationship Id="rId9" Type="http://schemas.openxmlformats.org/officeDocument/2006/relationships/hyperlink" Target="../../../../../../:f:/g/personal/gestion_documental_bpp_gov_co/ErLLfEMdj_ZEjOdwLNomzS8Bkn-amsS0U8d-YQTlugqoOQ?e=hcBNrO" TargetMode="External"/><Relationship Id="rId14" Type="http://schemas.openxmlformats.org/officeDocument/2006/relationships/hyperlink" Target="../../../../../../:f:/g/personal/gestion_documental_bpp_gov_co/EuXEVy84wsFEoiy85uCOCIcBoxXy68LZvNaZ7Ge4vdtYXA?e=xqprFO" TargetMode="External"/><Relationship Id="rId22" Type="http://schemas.openxmlformats.org/officeDocument/2006/relationships/hyperlink" Target="../../../../../../:f:/g/personal/gestion_documental_bpp_gov_co/EmIH7DQQ8GlDjjyzSjeGHRMBqXPKO1l78kyBHkaeaickng?e=qSUty9" TargetMode="External"/><Relationship Id="rId27" Type="http://schemas.microsoft.com/office/2017/10/relationships/threadedComment" Target="../threadedComments/threadedComment1.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f:/g/personal/audiovisuales_bpp_gov_co/EkbDNvNH8VVNswy23p3HHIcBns_86tHyL5ll0fvXtNja3A%3fe=BtUrVg" TargetMode="External"/><Relationship Id="rId1" Type="http://schemas.openxmlformats.org/officeDocument/2006/relationships/hyperlink" Target="file:///\\bpp.gov.co&amp;e=mIZ7j8"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27"/>
  <sheetViews>
    <sheetView topLeftCell="A13" workbookViewId="0">
      <selection activeCell="G14" sqref="G14"/>
    </sheetView>
  </sheetViews>
  <sheetFormatPr baseColWidth="10" defaultRowHeight="15" x14ac:dyDescent="0.25"/>
  <cols>
    <col min="1" max="1" width="4.140625" customWidth="1"/>
    <col min="2" max="2" width="19.5703125" customWidth="1"/>
    <col min="3" max="3" width="27.85546875" customWidth="1"/>
    <col min="4" max="4" width="14.140625" customWidth="1"/>
    <col min="5" max="5" width="3.7109375" customWidth="1"/>
    <col min="6" max="6" width="20" customWidth="1"/>
    <col min="7" max="7" width="44.28515625" customWidth="1"/>
    <col min="8" max="8" width="2.85546875" customWidth="1"/>
    <col min="9" max="9" width="22.28515625" customWidth="1"/>
    <col min="10" max="10" width="22.42578125" customWidth="1"/>
  </cols>
  <sheetData>
    <row r="2" spans="2:10" ht="15.75" thickBot="1" x14ac:dyDescent="0.3">
      <c r="B2" s="370" t="s">
        <v>317</v>
      </c>
    </row>
    <row r="3" spans="2:10" ht="15.75" thickBot="1" x14ac:dyDescent="0.3">
      <c r="B3" s="545" t="s">
        <v>455</v>
      </c>
      <c r="C3" s="546"/>
      <c r="D3" s="376" t="s">
        <v>339</v>
      </c>
      <c r="F3" s="545" t="s">
        <v>349</v>
      </c>
      <c r="G3" s="546"/>
      <c r="I3" s="372" t="s">
        <v>350</v>
      </c>
      <c r="J3" s="383"/>
    </row>
    <row r="4" spans="2:10" ht="69" customHeight="1" thickBot="1" x14ac:dyDescent="0.3">
      <c r="B4" s="371" t="s">
        <v>51</v>
      </c>
      <c r="C4" s="373" t="s">
        <v>52</v>
      </c>
      <c r="D4" s="377" t="s">
        <v>340</v>
      </c>
      <c r="F4" s="371" t="s">
        <v>51</v>
      </c>
      <c r="G4" s="380" t="s">
        <v>2</v>
      </c>
      <c r="I4" s="381" t="s">
        <v>35</v>
      </c>
      <c r="J4" s="382" t="s">
        <v>36</v>
      </c>
    </row>
    <row r="5" spans="2:10" ht="61.5" customHeight="1" x14ac:dyDescent="0.25">
      <c r="B5" s="356" t="s">
        <v>318</v>
      </c>
      <c r="C5" s="27" t="s">
        <v>335</v>
      </c>
      <c r="D5" s="377" t="s">
        <v>341</v>
      </c>
      <c r="F5" s="356" t="s">
        <v>25</v>
      </c>
      <c r="G5" s="116" t="s">
        <v>26</v>
      </c>
      <c r="I5" s="152" t="s">
        <v>116</v>
      </c>
      <c r="J5" s="40" t="s">
        <v>55</v>
      </c>
    </row>
    <row r="6" spans="2:10" ht="87.75" customHeight="1" x14ac:dyDescent="0.25">
      <c r="B6" s="357" t="s">
        <v>29</v>
      </c>
      <c r="C6" s="18" t="s">
        <v>336</v>
      </c>
      <c r="D6" s="377" t="s">
        <v>342</v>
      </c>
      <c r="F6" s="21" t="s">
        <v>32</v>
      </c>
      <c r="G6" s="359" t="s">
        <v>33</v>
      </c>
      <c r="I6" s="152" t="s">
        <v>116</v>
      </c>
      <c r="J6" s="40" t="s">
        <v>56</v>
      </c>
    </row>
    <row r="7" spans="2:10" ht="77.25" customHeight="1" thickBot="1" x14ac:dyDescent="0.3">
      <c r="B7" s="357" t="s">
        <v>29</v>
      </c>
      <c r="C7" s="390" t="s">
        <v>353</v>
      </c>
      <c r="D7" s="377" t="s">
        <v>342</v>
      </c>
      <c r="F7" s="360" t="s">
        <v>35</v>
      </c>
      <c r="G7" s="378" t="s">
        <v>347</v>
      </c>
    </row>
    <row r="8" spans="2:10" ht="44.25" x14ac:dyDescent="0.25">
      <c r="B8" s="19" t="s">
        <v>30</v>
      </c>
      <c r="C8" s="358" t="s">
        <v>337</v>
      </c>
      <c r="D8" s="377" t="s">
        <v>343</v>
      </c>
      <c r="F8" s="364" t="s">
        <v>348</v>
      </c>
      <c r="G8" s="32" t="s">
        <v>65</v>
      </c>
    </row>
    <row r="9" spans="2:10" ht="112.5" customHeight="1" x14ac:dyDescent="0.25">
      <c r="B9" s="21" t="s">
        <v>31</v>
      </c>
      <c r="C9" s="359" t="s">
        <v>338</v>
      </c>
      <c r="D9" s="377" t="s">
        <v>342</v>
      </c>
      <c r="F9" s="365" t="s">
        <v>113</v>
      </c>
      <c r="G9" s="40" t="s">
        <v>39</v>
      </c>
    </row>
    <row r="10" spans="2:10" ht="43.5" x14ac:dyDescent="0.25">
      <c r="B10" s="360" t="s">
        <v>35</v>
      </c>
      <c r="C10" s="361" t="s">
        <v>319</v>
      </c>
      <c r="D10" s="377" t="s">
        <v>342</v>
      </c>
      <c r="F10" s="379" t="s">
        <v>47</v>
      </c>
      <c r="G10" s="2" t="s">
        <v>48</v>
      </c>
    </row>
    <row r="11" spans="2:10" ht="44.25" x14ac:dyDescent="0.25">
      <c r="B11" s="360" t="s">
        <v>35</v>
      </c>
      <c r="C11" s="40" t="s">
        <v>320</v>
      </c>
      <c r="D11" s="377" t="s">
        <v>340</v>
      </c>
    </row>
    <row r="12" spans="2:10" ht="44.25" x14ac:dyDescent="0.25">
      <c r="B12" s="360" t="s">
        <v>35</v>
      </c>
      <c r="C12" s="362" t="s">
        <v>325</v>
      </c>
      <c r="D12" s="377" t="s">
        <v>342</v>
      </c>
    </row>
    <row r="13" spans="2:10" ht="72.75" x14ac:dyDescent="0.25">
      <c r="B13" s="363" t="s">
        <v>321</v>
      </c>
      <c r="C13" s="1" t="s">
        <v>326</v>
      </c>
      <c r="D13" s="377" t="s">
        <v>343</v>
      </c>
      <c r="G13" s="1" t="s">
        <v>326</v>
      </c>
    </row>
    <row r="14" spans="2:10" ht="88.5" x14ac:dyDescent="0.25">
      <c r="B14" s="364" t="s">
        <v>322</v>
      </c>
      <c r="C14" s="40" t="s">
        <v>327</v>
      </c>
      <c r="D14" s="377" t="s">
        <v>343</v>
      </c>
      <c r="G14" s="380" t="s">
        <v>2</v>
      </c>
    </row>
    <row r="15" spans="2:10" ht="74.25" x14ac:dyDescent="0.25">
      <c r="B15" s="364" t="s">
        <v>323</v>
      </c>
      <c r="C15" s="1" t="s">
        <v>328</v>
      </c>
      <c r="D15" s="377" t="s">
        <v>343</v>
      </c>
    </row>
    <row r="16" spans="2:10" ht="71.25" x14ac:dyDescent="0.25">
      <c r="B16" s="365" t="s">
        <v>113</v>
      </c>
      <c r="C16" s="368" t="s">
        <v>37</v>
      </c>
      <c r="D16" s="39" t="s">
        <v>344</v>
      </c>
    </row>
    <row r="17" spans="2:4" ht="71.25" x14ac:dyDescent="0.25">
      <c r="B17" s="365" t="s">
        <v>113</v>
      </c>
      <c r="C17" s="368" t="s">
        <v>38</v>
      </c>
      <c r="D17" s="39" t="s">
        <v>344</v>
      </c>
    </row>
    <row r="18" spans="2:4" ht="78.75" x14ac:dyDescent="0.25">
      <c r="B18" s="366" t="s">
        <v>324</v>
      </c>
      <c r="C18" s="369" t="s">
        <v>16</v>
      </c>
      <c r="D18" s="377" t="s">
        <v>342</v>
      </c>
    </row>
    <row r="19" spans="2:4" ht="108" x14ac:dyDescent="0.25">
      <c r="B19" s="366" t="s">
        <v>324</v>
      </c>
      <c r="C19" s="69" t="s">
        <v>329</v>
      </c>
      <c r="D19" s="377" t="s">
        <v>343</v>
      </c>
    </row>
    <row r="20" spans="2:4" ht="67.5" customHeight="1" x14ac:dyDescent="0.25">
      <c r="B20" s="152" t="s">
        <v>116</v>
      </c>
      <c r="C20" s="40" t="s">
        <v>330</v>
      </c>
      <c r="D20" s="39" t="s">
        <v>344</v>
      </c>
    </row>
    <row r="21" spans="2:4" ht="45" x14ac:dyDescent="0.25">
      <c r="B21" s="29" t="s">
        <v>42</v>
      </c>
      <c r="C21" s="153" t="s">
        <v>331</v>
      </c>
      <c r="D21" s="377"/>
    </row>
    <row r="22" spans="2:4" ht="89.25" x14ac:dyDescent="0.25">
      <c r="B22" s="29" t="s">
        <v>42</v>
      </c>
      <c r="C22" s="153" t="s">
        <v>332</v>
      </c>
      <c r="D22" s="377" t="s">
        <v>342</v>
      </c>
    </row>
    <row r="23" spans="2:4" ht="73.5" x14ac:dyDescent="0.25">
      <c r="B23" s="30" t="s">
        <v>45</v>
      </c>
      <c r="C23" s="27" t="s">
        <v>333</v>
      </c>
      <c r="D23" s="377" t="s">
        <v>345</v>
      </c>
    </row>
    <row r="24" spans="2:4" ht="45" x14ac:dyDescent="0.25">
      <c r="B24" s="33" t="s">
        <v>46</v>
      </c>
      <c r="C24" s="109" t="s">
        <v>334</v>
      </c>
      <c r="D24" s="377" t="s">
        <v>345</v>
      </c>
    </row>
    <row r="25" spans="2:4" ht="73.5" customHeight="1" x14ac:dyDescent="0.25">
      <c r="B25" s="33" t="s">
        <v>46</v>
      </c>
      <c r="C25" s="374" t="s">
        <v>91</v>
      </c>
      <c r="D25" s="377" t="s">
        <v>345</v>
      </c>
    </row>
    <row r="26" spans="2:4" ht="75" x14ac:dyDescent="0.25">
      <c r="B26" s="367" t="s">
        <v>58</v>
      </c>
      <c r="C26" s="375" t="s">
        <v>120</v>
      </c>
      <c r="D26" s="39" t="s">
        <v>346</v>
      </c>
    </row>
    <row r="27" spans="2:4" ht="75" x14ac:dyDescent="0.25">
      <c r="B27" s="367" t="s">
        <v>58</v>
      </c>
      <c r="C27" s="374" t="s">
        <v>121</v>
      </c>
      <c r="D27" s="39" t="s">
        <v>346</v>
      </c>
    </row>
  </sheetData>
  <mergeCells count="2">
    <mergeCell ref="B3:C3"/>
    <mergeCell ref="F3:G3"/>
  </mergeCells>
  <pageMargins left="0.7" right="0.7" top="0.75" bottom="0.75" header="0.3" footer="0.3"/>
  <pageSetup orientation="portrait" horizontalDpi="300" verticalDpi="30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3E828"/>
  </sheetPr>
  <dimension ref="A1:BF29"/>
  <sheetViews>
    <sheetView topLeftCell="AT1" workbookViewId="0">
      <selection activeCell="AT1" sqref="AT1"/>
    </sheetView>
  </sheetViews>
  <sheetFormatPr baseColWidth="10" defaultRowHeight="15" x14ac:dyDescent="0.25"/>
  <cols>
    <col min="1" max="1" width="6.7109375" customWidth="1"/>
    <col min="2" max="2" width="19.140625" customWidth="1"/>
    <col min="3" max="3" width="17.140625" customWidth="1"/>
    <col min="4" max="4" width="15.42578125" customWidth="1"/>
    <col min="5" max="5" width="36.140625" customWidth="1"/>
    <col min="6" max="6" width="83.42578125" customWidth="1"/>
    <col min="7" max="7" width="19.42578125" customWidth="1"/>
    <col min="8" max="8" width="16.5703125" customWidth="1"/>
    <col min="9" max="9" width="12.5703125" customWidth="1"/>
    <col min="10" max="10" width="41.7109375" customWidth="1"/>
    <col min="11" max="11" width="24.140625" customWidth="1"/>
    <col min="12" max="12" width="23.42578125" customWidth="1"/>
    <col min="13" max="13" width="23.5703125" customWidth="1"/>
    <col min="14" max="14" width="7.85546875" customWidth="1"/>
    <col min="15" max="15" width="8" customWidth="1"/>
    <col min="16" max="16" width="7.7109375" customWidth="1"/>
    <col min="17" max="17" width="9.7109375" customWidth="1"/>
    <col min="18" max="18" width="8.28515625" customWidth="1"/>
    <col min="19" max="19" width="9.28515625" customWidth="1"/>
    <col min="20" max="20" width="78.85546875" customWidth="1"/>
    <col min="21" max="21" width="17.85546875" customWidth="1"/>
    <col min="22" max="22" width="17" customWidth="1"/>
    <col min="23" max="23" width="33.28515625" customWidth="1"/>
    <col min="24" max="24" width="32.42578125" customWidth="1"/>
    <col min="25" max="25" width="18.42578125" customWidth="1"/>
    <col min="26" max="26" width="13.85546875" customWidth="1"/>
    <col min="27" max="27" width="5.85546875" customWidth="1"/>
    <col min="28" max="28" width="4.7109375" customWidth="1"/>
    <col min="29" max="29" width="7" customWidth="1"/>
    <col min="30" max="30" width="4.28515625" customWidth="1"/>
    <col min="31" max="31" width="3.42578125" customWidth="1"/>
    <col min="32" max="32" width="6.85546875" customWidth="1"/>
    <col min="33" max="33" width="85.28515625" customWidth="1"/>
    <col min="34" max="34" width="20" customWidth="1"/>
    <col min="35" max="35" width="17.140625" customWidth="1"/>
    <col min="36" max="36" width="29.42578125" customWidth="1"/>
    <col min="37" max="37" width="18.28515625" customWidth="1"/>
    <col min="38" max="38" width="17" customWidth="1"/>
    <col min="39" max="39" width="15" customWidth="1"/>
    <col min="40" max="40" width="5" customWidth="1"/>
    <col min="41" max="41" width="3.140625" customWidth="1"/>
    <col min="42" max="42" width="7" customWidth="1"/>
    <col min="43" max="43" width="5.42578125" customWidth="1"/>
    <col min="44" max="44" width="4.7109375" customWidth="1"/>
    <col min="45" max="45" width="6.140625" customWidth="1"/>
    <col min="46" max="46" width="66.140625" customWidth="1"/>
    <col min="47" max="47" width="18.85546875" customWidth="1"/>
    <col min="48" max="48" width="15.7109375" customWidth="1"/>
    <col min="49" max="49" width="41.85546875" customWidth="1"/>
    <col min="50" max="50" width="22.28515625" customWidth="1"/>
    <col min="51" max="51" width="15.42578125" customWidth="1"/>
  </cols>
  <sheetData>
    <row r="1" spans="1:58" ht="15.75" thickBot="1" x14ac:dyDescent="0.3"/>
    <row r="2" spans="1:58" ht="27.75" customHeight="1" x14ac:dyDescent="0.25">
      <c r="A2" s="565"/>
      <c r="B2" s="597"/>
      <c r="C2" s="656" t="s">
        <v>315</v>
      </c>
      <c r="D2" s="560"/>
      <c r="E2" s="560"/>
      <c r="F2" s="560"/>
      <c r="G2" s="570"/>
      <c r="H2" s="569" t="s">
        <v>112</v>
      </c>
      <c r="I2" s="560"/>
      <c r="J2" s="560"/>
      <c r="K2" s="560"/>
      <c r="L2" s="560"/>
      <c r="M2" s="570"/>
      <c r="N2" s="683" t="s">
        <v>76</v>
      </c>
      <c r="O2" s="684"/>
      <c r="P2" s="684"/>
      <c r="Q2" s="684"/>
      <c r="R2" s="684"/>
      <c r="S2" s="685"/>
      <c r="T2" s="560" t="s">
        <v>218</v>
      </c>
      <c r="U2" s="560"/>
      <c r="V2" s="560"/>
      <c r="W2" s="560"/>
      <c r="X2" s="560"/>
      <c r="Y2" s="560"/>
      <c r="Z2" s="560"/>
      <c r="AA2" s="719" t="s">
        <v>76</v>
      </c>
      <c r="AB2" s="720"/>
      <c r="AC2" s="720"/>
      <c r="AD2" s="720"/>
      <c r="AE2" s="720"/>
      <c r="AF2" s="720"/>
      <c r="AG2" s="560" t="s">
        <v>375</v>
      </c>
      <c r="AH2" s="560"/>
      <c r="AI2" s="560"/>
      <c r="AJ2" s="560"/>
      <c r="AK2" s="560"/>
      <c r="AL2" s="560"/>
      <c r="AM2" s="560"/>
      <c r="AN2" s="719" t="s">
        <v>76</v>
      </c>
      <c r="AO2" s="720"/>
      <c r="AP2" s="720"/>
      <c r="AQ2" s="720"/>
      <c r="AR2" s="720"/>
      <c r="AS2" s="736"/>
      <c r="AT2" s="560" t="s">
        <v>472</v>
      </c>
      <c r="AU2" s="560"/>
      <c r="AV2" s="560"/>
      <c r="AW2" s="560"/>
      <c r="AX2" s="560"/>
      <c r="AY2" s="560"/>
      <c r="AZ2" s="560"/>
      <c r="BA2" s="719" t="s">
        <v>76</v>
      </c>
      <c r="BB2" s="720"/>
      <c r="BC2" s="720"/>
      <c r="BD2" s="720"/>
      <c r="BE2" s="720"/>
      <c r="BF2" s="736"/>
    </row>
    <row r="3" spans="1:58" ht="23.25" customHeight="1" x14ac:dyDescent="0.25">
      <c r="A3" s="663"/>
      <c r="B3" s="664"/>
      <c r="C3" s="563"/>
      <c r="D3" s="563"/>
      <c r="E3" s="563"/>
      <c r="F3" s="563"/>
      <c r="G3" s="580"/>
      <c r="H3" s="579"/>
      <c r="I3" s="563"/>
      <c r="J3" s="563"/>
      <c r="K3" s="563"/>
      <c r="L3" s="563"/>
      <c r="M3" s="563"/>
      <c r="N3" s="686" t="s">
        <v>67</v>
      </c>
      <c r="O3" s="686"/>
      <c r="P3" s="686"/>
      <c r="Q3" s="578" t="s">
        <v>75</v>
      </c>
      <c r="R3" s="578"/>
      <c r="S3" s="578"/>
      <c r="T3" s="563"/>
      <c r="U3" s="563"/>
      <c r="V3" s="563"/>
      <c r="W3" s="563"/>
      <c r="X3" s="563"/>
      <c r="Y3" s="563"/>
      <c r="Z3" s="563"/>
      <c r="AA3" s="686" t="s">
        <v>67</v>
      </c>
      <c r="AB3" s="686"/>
      <c r="AC3" s="686"/>
      <c r="AD3" s="578" t="s">
        <v>75</v>
      </c>
      <c r="AE3" s="578"/>
      <c r="AF3" s="721"/>
      <c r="AG3" s="735"/>
      <c r="AH3" s="735"/>
      <c r="AI3" s="735"/>
      <c r="AJ3" s="735"/>
      <c r="AK3" s="735"/>
      <c r="AL3" s="735"/>
      <c r="AM3" s="735"/>
      <c r="AN3" s="686" t="s">
        <v>67</v>
      </c>
      <c r="AO3" s="686"/>
      <c r="AP3" s="686"/>
      <c r="AQ3" s="578" t="s">
        <v>75</v>
      </c>
      <c r="AR3" s="578"/>
      <c r="AS3" s="578"/>
      <c r="AT3" s="735"/>
      <c r="AU3" s="735"/>
      <c r="AV3" s="735"/>
      <c r="AW3" s="735"/>
      <c r="AX3" s="735"/>
      <c r="AY3" s="735"/>
      <c r="AZ3" s="735"/>
      <c r="BA3" s="686" t="s">
        <v>67</v>
      </c>
      <c r="BB3" s="686"/>
      <c r="BC3" s="686"/>
      <c r="BD3" s="578" t="s">
        <v>75</v>
      </c>
      <c r="BE3" s="578"/>
      <c r="BF3" s="578"/>
    </row>
    <row r="4" spans="1:58" ht="28.5" customHeight="1" thickBot="1" x14ac:dyDescent="0.3">
      <c r="A4" s="567"/>
      <c r="B4" s="598"/>
      <c r="C4" s="572"/>
      <c r="D4" s="572"/>
      <c r="E4" s="572"/>
      <c r="F4" s="572"/>
      <c r="G4" s="573"/>
      <c r="H4" s="571"/>
      <c r="I4" s="572"/>
      <c r="J4" s="572"/>
      <c r="K4" s="572"/>
      <c r="L4" s="572"/>
      <c r="M4" s="572"/>
      <c r="N4" s="686"/>
      <c r="O4" s="686"/>
      <c r="P4" s="686"/>
      <c r="Q4" s="578"/>
      <c r="R4" s="578"/>
      <c r="S4" s="578"/>
      <c r="T4" s="563"/>
      <c r="U4" s="563"/>
      <c r="V4" s="563"/>
      <c r="W4" s="563"/>
      <c r="X4" s="563"/>
      <c r="Y4" s="563"/>
      <c r="Z4" s="563"/>
      <c r="AA4" s="686"/>
      <c r="AB4" s="686"/>
      <c r="AC4" s="686"/>
      <c r="AD4" s="578"/>
      <c r="AE4" s="578"/>
      <c r="AF4" s="721"/>
      <c r="AG4" s="735"/>
      <c r="AH4" s="735"/>
      <c r="AI4" s="735"/>
      <c r="AJ4" s="735"/>
      <c r="AK4" s="735"/>
      <c r="AL4" s="735"/>
      <c r="AM4" s="735"/>
      <c r="AN4" s="737"/>
      <c r="AO4" s="737"/>
      <c r="AP4" s="737"/>
      <c r="AQ4" s="738"/>
      <c r="AR4" s="738"/>
      <c r="AS4" s="738"/>
      <c r="AT4" s="735"/>
      <c r="AU4" s="735"/>
      <c r="AV4" s="735"/>
      <c r="AW4" s="735"/>
      <c r="AX4" s="735"/>
      <c r="AY4" s="735"/>
      <c r="AZ4" s="735"/>
      <c r="BA4" s="737"/>
      <c r="BB4" s="737"/>
      <c r="BC4" s="737"/>
      <c r="BD4" s="738"/>
      <c r="BE4" s="738"/>
      <c r="BF4" s="738"/>
    </row>
    <row r="5" spans="1:58" ht="100.5" customHeight="1" thickBot="1" x14ac:dyDescent="0.3">
      <c r="A5" s="36" t="s">
        <v>9</v>
      </c>
      <c r="B5" s="37" t="s">
        <v>1</v>
      </c>
      <c r="C5" s="37" t="s">
        <v>10</v>
      </c>
      <c r="D5" s="37" t="s">
        <v>11</v>
      </c>
      <c r="E5" s="37" t="s">
        <v>81</v>
      </c>
      <c r="F5" s="7" t="s">
        <v>150</v>
      </c>
      <c r="G5" s="240" t="s">
        <v>173</v>
      </c>
      <c r="H5" s="241" t="s">
        <v>174</v>
      </c>
      <c r="I5" s="100" t="s">
        <v>147</v>
      </c>
      <c r="J5" s="132" t="s">
        <v>12</v>
      </c>
      <c r="K5" s="133" t="s">
        <v>62</v>
      </c>
      <c r="L5" s="262" t="s">
        <v>206</v>
      </c>
      <c r="M5" s="134" t="s">
        <v>79</v>
      </c>
      <c r="N5" s="137" t="s">
        <v>68</v>
      </c>
      <c r="O5" s="138" t="s">
        <v>69</v>
      </c>
      <c r="P5" s="138" t="s">
        <v>70</v>
      </c>
      <c r="Q5" s="264" t="s">
        <v>68</v>
      </c>
      <c r="R5" s="264" t="s">
        <v>69</v>
      </c>
      <c r="S5" s="265" t="s">
        <v>70</v>
      </c>
      <c r="T5" s="7" t="s">
        <v>150</v>
      </c>
      <c r="U5" s="241" t="s">
        <v>221</v>
      </c>
      <c r="V5" s="284" t="s">
        <v>147</v>
      </c>
      <c r="W5" s="285" t="s">
        <v>12</v>
      </c>
      <c r="X5" s="286" t="s">
        <v>62</v>
      </c>
      <c r="Y5" s="99" t="s">
        <v>206</v>
      </c>
      <c r="Z5" s="108" t="s">
        <v>79</v>
      </c>
      <c r="AA5" s="137" t="s">
        <v>68</v>
      </c>
      <c r="AB5" s="138" t="s">
        <v>69</v>
      </c>
      <c r="AC5" s="138" t="s">
        <v>70</v>
      </c>
      <c r="AD5" s="264" t="s">
        <v>68</v>
      </c>
      <c r="AE5" s="264" t="s">
        <v>69</v>
      </c>
      <c r="AF5" s="466" t="s">
        <v>70</v>
      </c>
      <c r="AG5" s="469" t="s">
        <v>150</v>
      </c>
      <c r="AH5" s="227" t="s">
        <v>424</v>
      </c>
      <c r="AI5" s="92" t="s">
        <v>147</v>
      </c>
      <c r="AJ5" s="132" t="s">
        <v>12</v>
      </c>
      <c r="AK5" s="106" t="s">
        <v>62</v>
      </c>
      <c r="AL5" s="99" t="s">
        <v>206</v>
      </c>
      <c r="AM5" s="108" t="s">
        <v>79</v>
      </c>
      <c r="AN5" s="470" t="s">
        <v>68</v>
      </c>
      <c r="AO5" s="471" t="s">
        <v>69</v>
      </c>
      <c r="AP5" s="471" t="s">
        <v>70</v>
      </c>
      <c r="AQ5" s="472" t="s">
        <v>68</v>
      </c>
      <c r="AR5" s="472" t="s">
        <v>69</v>
      </c>
      <c r="AS5" s="473" t="s">
        <v>70</v>
      </c>
      <c r="AT5" s="469" t="s">
        <v>150</v>
      </c>
      <c r="AU5" s="227" t="s">
        <v>473</v>
      </c>
      <c r="AV5" s="92" t="s">
        <v>147</v>
      </c>
      <c r="AW5" s="132" t="s">
        <v>12</v>
      </c>
      <c r="AX5" s="106" t="s">
        <v>62</v>
      </c>
      <c r="AY5" s="99" t="s">
        <v>206</v>
      </c>
      <c r="AZ5" s="108" t="s">
        <v>79</v>
      </c>
      <c r="BA5" s="470" t="s">
        <v>68</v>
      </c>
      <c r="BB5" s="471" t="s">
        <v>69</v>
      </c>
      <c r="BC5" s="471" t="s">
        <v>70</v>
      </c>
      <c r="BD5" s="472" t="s">
        <v>68</v>
      </c>
      <c r="BE5" s="472" t="s">
        <v>69</v>
      </c>
      <c r="BF5" s="473" t="s">
        <v>70</v>
      </c>
    </row>
    <row r="6" spans="1:58" ht="108.75" thickBot="1" x14ac:dyDescent="0.3">
      <c r="A6" s="669">
        <v>1</v>
      </c>
      <c r="B6" s="671" t="s">
        <v>389</v>
      </c>
      <c r="C6" s="677" t="s">
        <v>37</v>
      </c>
      <c r="D6" s="665" t="s">
        <v>13</v>
      </c>
      <c r="E6" s="665" t="s">
        <v>114</v>
      </c>
      <c r="F6" s="679" t="s">
        <v>198</v>
      </c>
      <c r="G6" s="681">
        <v>2</v>
      </c>
      <c r="H6" s="667">
        <v>2</v>
      </c>
      <c r="I6" s="139">
        <v>1</v>
      </c>
      <c r="J6" s="216" t="s">
        <v>167</v>
      </c>
      <c r="K6" s="140"/>
      <c r="L6" s="673">
        <f>(I6+I7)/2</f>
        <v>1</v>
      </c>
      <c r="M6" s="675">
        <f>(I6+I7)*0.25/H6</f>
        <v>0.25</v>
      </c>
      <c r="N6" s="692">
        <v>3</v>
      </c>
      <c r="O6" s="693" t="s">
        <v>73</v>
      </c>
      <c r="P6" s="687" t="s">
        <v>74</v>
      </c>
      <c r="Q6" s="688">
        <v>1</v>
      </c>
      <c r="R6" s="690" t="s">
        <v>205</v>
      </c>
      <c r="S6" s="690" t="s">
        <v>204</v>
      </c>
      <c r="T6" s="722" t="s">
        <v>301</v>
      </c>
      <c r="U6" s="717">
        <v>2</v>
      </c>
      <c r="V6" s="335">
        <v>1</v>
      </c>
      <c r="W6" s="336" t="s">
        <v>297</v>
      </c>
      <c r="X6" s="337"/>
      <c r="Y6" s="726">
        <f>(V6+V7)/2</f>
        <v>1</v>
      </c>
      <c r="Z6" s="675">
        <f>(V6+V7)*0.25/U6</f>
        <v>0.25</v>
      </c>
      <c r="AA6" s="692">
        <v>3</v>
      </c>
      <c r="AB6" s="693" t="s">
        <v>73</v>
      </c>
      <c r="AC6" s="687" t="s">
        <v>74</v>
      </c>
      <c r="AD6" s="688">
        <v>1</v>
      </c>
      <c r="AE6" s="690" t="s">
        <v>205</v>
      </c>
      <c r="AF6" s="724" t="s">
        <v>204</v>
      </c>
      <c r="AG6" s="739" t="s">
        <v>429</v>
      </c>
      <c r="AH6" s="741">
        <v>2</v>
      </c>
      <c r="AI6" s="485">
        <v>1</v>
      </c>
      <c r="AJ6" s="486" t="s">
        <v>430</v>
      </c>
      <c r="AK6" s="487"/>
      <c r="AL6" s="743">
        <f>(AI6+AI7)/2</f>
        <v>1</v>
      </c>
      <c r="AM6" s="745">
        <f>(AI6+AI7)*0.25/AH6</f>
        <v>0.25</v>
      </c>
      <c r="AN6" s="747">
        <v>3</v>
      </c>
      <c r="AO6" s="748" t="s">
        <v>73</v>
      </c>
      <c r="AP6" s="691" t="s">
        <v>74</v>
      </c>
      <c r="AQ6" s="749">
        <v>1</v>
      </c>
      <c r="AR6" s="750" t="s">
        <v>205</v>
      </c>
      <c r="AS6" s="751" t="s">
        <v>204</v>
      </c>
      <c r="AT6" s="739" t="s">
        <v>474</v>
      </c>
      <c r="AU6" s="741">
        <v>2</v>
      </c>
      <c r="AV6" s="485">
        <v>1</v>
      </c>
      <c r="AW6" s="486" t="s">
        <v>430</v>
      </c>
      <c r="AX6" s="487"/>
      <c r="AY6" s="743">
        <f>(AV6+AV7)/2</f>
        <v>1</v>
      </c>
      <c r="AZ6" s="745">
        <f>(AV6+AV7)*0.25/AU6</f>
        <v>0.25</v>
      </c>
      <c r="BA6" s="747">
        <v>3</v>
      </c>
      <c r="BB6" s="748" t="s">
        <v>73</v>
      </c>
      <c r="BC6" s="691" t="s">
        <v>74</v>
      </c>
      <c r="BD6" s="749">
        <v>1</v>
      </c>
      <c r="BE6" s="750" t="s">
        <v>205</v>
      </c>
      <c r="BF6" s="751" t="s">
        <v>204</v>
      </c>
    </row>
    <row r="7" spans="1:58" ht="178.5" customHeight="1" thickBot="1" x14ac:dyDescent="0.3">
      <c r="A7" s="670"/>
      <c r="B7" s="672"/>
      <c r="C7" s="678"/>
      <c r="D7" s="666"/>
      <c r="E7" s="666"/>
      <c r="F7" s="680"/>
      <c r="G7" s="682"/>
      <c r="H7" s="668"/>
      <c r="I7" s="141">
        <v>1</v>
      </c>
      <c r="J7" s="216" t="s">
        <v>168</v>
      </c>
      <c r="K7" s="142"/>
      <c r="L7" s="674"/>
      <c r="M7" s="676"/>
      <c r="N7" s="692"/>
      <c r="O7" s="693"/>
      <c r="P7" s="687"/>
      <c r="Q7" s="689"/>
      <c r="R7" s="691"/>
      <c r="S7" s="691"/>
      <c r="T7" s="723"/>
      <c r="U7" s="718"/>
      <c r="V7" s="338">
        <v>1</v>
      </c>
      <c r="W7" s="339" t="s">
        <v>298</v>
      </c>
      <c r="X7" s="340"/>
      <c r="Y7" s="727"/>
      <c r="Z7" s="676"/>
      <c r="AA7" s="692"/>
      <c r="AB7" s="693"/>
      <c r="AC7" s="687"/>
      <c r="AD7" s="689"/>
      <c r="AE7" s="691"/>
      <c r="AF7" s="725"/>
      <c r="AG7" s="740"/>
      <c r="AH7" s="742"/>
      <c r="AI7" s="488">
        <v>1</v>
      </c>
      <c r="AJ7" s="489" t="s">
        <v>431</v>
      </c>
      <c r="AK7" s="490" t="s">
        <v>421</v>
      </c>
      <c r="AL7" s="744"/>
      <c r="AM7" s="746"/>
      <c r="AN7" s="692"/>
      <c r="AO7" s="693"/>
      <c r="AP7" s="687"/>
      <c r="AQ7" s="689"/>
      <c r="AR7" s="691"/>
      <c r="AS7" s="752"/>
      <c r="AT7" s="740"/>
      <c r="AU7" s="742"/>
      <c r="AV7" s="488">
        <v>1</v>
      </c>
      <c r="AW7" s="489" t="s">
        <v>431</v>
      </c>
      <c r="AX7" s="490" t="s">
        <v>421</v>
      </c>
      <c r="AY7" s="744"/>
      <c r="AZ7" s="746"/>
      <c r="BA7" s="692"/>
      <c r="BB7" s="693"/>
      <c r="BC7" s="687"/>
      <c r="BD7" s="689"/>
      <c r="BE7" s="691"/>
      <c r="BF7" s="752"/>
    </row>
    <row r="8" spans="1:58" ht="214.5" customHeight="1" thickBot="1" x14ac:dyDescent="0.3">
      <c r="A8" s="441">
        <v>2</v>
      </c>
      <c r="B8" s="435" t="s">
        <v>390</v>
      </c>
      <c r="C8" s="433" t="s">
        <v>38</v>
      </c>
      <c r="D8" s="434" t="s">
        <v>13</v>
      </c>
      <c r="E8" s="434" t="s">
        <v>40</v>
      </c>
      <c r="F8" s="443" t="s">
        <v>199</v>
      </c>
      <c r="G8" s="437">
        <v>1</v>
      </c>
      <c r="H8" s="442">
        <v>1</v>
      </c>
      <c r="I8" s="143">
        <v>1</v>
      </c>
      <c r="J8" s="216" t="s">
        <v>169</v>
      </c>
      <c r="K8" s="144"/>
      <c r="L8" s="438"/>
      <c r="M8" s="428"/>
      <c r="N8" s="430">
        <v>3</v>
      </c>
      <c r="O8" s="422" t="s">
        <v>73</v>
      </c>
      <c r="P8" s="423" t="s">
        <v>74</v>
      </c>
      <c r="Q8" s="424">
        <v>2</v>
      </c>
      <c r="R8" s="425" t="s">
        <v>203</v>
      </c>
      <c r="S8" s="425" t="s">
        <v>204</v>
      </c>
      <c r="T8" s="431" t="s">
        <v>302</v>
      </c>
      <c r="U8" s="426">
        <v>1</v>
      </c>
      <c r="V8" s="341">
        <v>1</v>
      </c>
      <c r="W8" s="336" t="s">
        <v>299</v>
      </c>
      <c r="X8" s="342"/>
      <c r="Y8" s="427" t="e">
        <f>(V8+#REF!)/2</f>
        <v>#REF!</v>
      </c>
      <c r="Z8" s="428" t="e">
        <f>(V8+#REF!)*0.25/2</f>
        <v>#REF!</v>
      </c>
      <c r="AA8" s="430">
        <v>3</v>
      </c>
      <c r="AB8" s="422" t="s">
        <v>73</v>
      </c>
      <c r="AC8" s="423" t="s">
        <v>74</v>
      </c>
      <c r="AD8" s="424">
        <v>2</v>
      </c>
      <c r="AE8" s="425" t="s">
        <v>203</v>
      </c>
      <c r="AF8" s="417" t="s">
        <v>204</v>
      </c>
      <c r="AG8" s="759" t="s">
        <v>432</v>
      </c>
      <c r="AH8" s="761">
        <v>1</v>
      </c>
      <c r="AI8" s="768">
        <v>1</v>
      </c>
      <c r="AJ8" s="770" t="s">
        <v>433</v>
      </c>
      <c r="AK8" s="770"/>
      <c r="AL8" s="763">
        <f>AI8/1</f>
        <v>1</v>
      </c>
      <c r="AM8" s="765">
        <f>AI8*0.25/1</f>
        <v>0.25</v>
      </c>
      <c r="AN8" s="692">
        <v>3</v>
      </c>
      <c r="AO8" s="693" t="s">
        <v>73</v>
      </c>
      <c r="AP8" s="687" t="s">
        <v>74</v>
      </c>
      <c r="AQ8" s="688">
        <v>2</v>
      </c>
      <c r="AR8" s="690" t="s">
        <v>203</v>
      </c>
      <c r="AS8" s="757" t="s">
        <v>204</v>
      </c>
      <c r="AT8" s="759" t="s">
        <v>475</v>
      </c>
      <c r="AU8" s="761">
        <v>1</v>
      </c>
      <c r="AV8" s="768">
        <v>1</v>
      </c>
      <c r="AW8" s="770" t="s">
        <v>433</v>
      </c>
      <c r="AX8" s="770"/>
      <c r="AY8" s="763">
        <f>AV8/1</f>
        <v>1</v>
      </c>
      <c r="AZ8" s="765">
        <f>AV8*0.25/1</f>
        <v>0.25</v>
      </c>
      <c r="BA8" s="692">
        <v>3</v>
      </c>
      <c r="BB8" s="693" t="s">
        <v>73</v>
      </c>
      <c r="BC8" s="687" t="s">
        <v>74</v>
      </c>
      <c r="BD8" s="688">
        <v>2</v>
      </c>
      <c r="BE8" s="690" t="s">
        <v>203</v>
      </c>
      <c r="BF8" s="757" t="s">
        <v>204</v>
      </c>
    </row>
    <row r="9" spans="1:58" ht="177" customHeight="1" thickBot="1" x14ac:dyDescent="0.3">
      <c r="A9" s="700">
        <v>3</v>
      </c>
      <c r="B9" s="671" t="s">
        <v>389</v>
      </c>
      <c r="C9" s="703" t="s">
        <v>39</v>
      </c>
      <c r="D9" s="705" t="s">
        <v>15</v>
      </c>
      <c r="E9" s="705" t="s">
        <v>41</v>
      </c>
      <c r="F9" s="707" t="s">
        <v>200</v>
      </c>
      <c r="G9" s="681">
        <v>2</v>
      </c>
      <c r="H9" s="709">
        <v>2</v>
      </c>
      <c r="I9" s="145">
        <v>1</v>
      </c>
      <c r="J9" s="216" t="s">
        <v>170</v>
      </c>
      <c r="K9" s="147"/>
      <c r="L9" s="673">
        <f>(I9+I10)/2</f>
        <v>1</v>
      </c>
      <c r="M9" s="675">
        <f>(I9+I10)*0.25/H9</f>
        <v>0.25</v>
      </c>
      <c r="N9" s="692">
        <v>1</v>
      </c>
      <c r="O9" s="693" t="s">
        <v>77</v>
      </c>
      <c r="P9" s="687" t="s">
        <v>72</v>
      </c>
      <c r="Q9" s="688">
        <v>1</v>
      </c>
      <c r="R9" s="690" t="s">
        <v>77</v>
      </c>
      <c r="S9" s="690" t="s">
        <v>72</v>
      </c>
      <c r="T9" s="731" t="s">
        <v>303</v>
      </c>
      <c r="U9" s="733">
        <v>2</v>
      </c>
      <c r="V9" s="341">
        <v>1</v>
      </c>
      <c r="W9" s="343" t="s">
        <v>300</v>
      </c>
      <c r="X9" s="342"/>
      <c r="Y9" s="726">
        <f>(V9+V10)/2</f>
        <v>1</v>
      </c>
      <c r="Z9" s="675">
        <f>(V9+V10)*0.25/U9</f>
        <v>0.25</v>
      </c>
      <c r="AA9" s="692">
        <v>1</v>
      </c>
      <c r="AB9" s="693" t="s">
        <v>77</v>
      </c>
      <c r="AC9" s="687" t="s">
        <v>72</v>
      </c>
      <c r="AD9" s="688">
        <v>1</v>
      </c>
      <c r="AE9" s="690" t="s">
        <v>77</v>
      </c>
      <c r="AF9" s="724" t="s">
        <v>72</v>
      </c>
      <c r="AG9" s="760"/>
      <c r="AH9" s="762"/>
      <c r="AI9" s="769"/>
      <c r="AJ9" s="771"/>
      <c r="AK9" s="771"/>
      <c r="AL9" s="764"/>
      <c r="AM9" s="766"/>
      <c r="AN9" s="767"/>
      <c r="AO9" s="753"/>
      <c r="AP9" s="754"/>
      <c r="AQ9" s="755"/>
      <c r="AR9" s="756"/>
      <c r="AS9" s="758"/>
      <c r="AT9" s="760"/>
      <c r="AU9" s="762"/>
      <c r="AV9" s="769"/>
      <c r="AW9" s="771"/>
      <c r="AX9" s="771"/>
      <c r="AY9" s="764"/>
      <c r="AZ9" s="766"/>
      <c r="BA9" s="767"/>
      <c r="BB9" s="753"/>
      <c r="BC9" s="754"/>
      <c r="BD9" s="755"/>
      <c r="BE9" s="756"/>
      <c r="BF9" s="758"/>
    </row>
    <row r="10" spans="1:58" ht="161.25" customHeight="1" thickBot="1" x14ac:dyDescent="0.3">
      <c r="A10" s="701"/>
      <c r="B10" s="702"/>
      <c r="C10" s="704"/>
      <c r="D10" s="706"/>
      <c r="E10" s="706"/>
      <c r="F10" s="708"/>
      <c r="G10" s="682"/>
      <c r="H10" s="710"/>
      <c r="I10" s="148">
        <v>1</v>
      </c>
      <c r="J10" s="216" t="s">
        <v>171</v>
      </c>
      <c r="K10" s="150"/>
      <c r="L10" s="674"/>
      <c r="M10" s="676"/>
      <c r="N10" s="692"/>
      <c r="O10" s="693"/>
      <c r="P10" s="687"/>
      <c r="Q10" s="689"/>
      <c r="R10" s="691"/>
      <c r="S10" s="691"/>
      <c r="T10" s="732"/>
      <c r="U10" s="734"/>
      <c r="V10" s="350">
        <v>1</v>
      </c>
      <c r="W10" s="343" t="s">
        <v>171</v>
      </c>
      <c r="X10" s="287"/>
      <c r="Y10" s="727"/>
      <c r="Z10" s="676"/>
      <c r="AA10" s="692"/>
      <c r="AB10" s="693"/>
      <c r="AC10" s="687"/>
      <c r="AD10" s="689"/>
      <c r="AE10" s="691"/>
      <c r="AF10" s="725"/>
      <c r="AG10" s="772" t="s">
        <v>434</v>
      </c>
      <c r="AH10" s="761">
        <v>2</v>
      </c>
      <c r="AI10" s="491">
        <v>1</v>
      </c>
      <c r="AJ10" s="492" t="s">
        <v>435</v>
      </c>
      <c r="AK10" s="493"/>
      <c r="AL10" s="743">
        <f>(AI10+AI11)/2</f>
        <v>1</v>
      </c>
      <c r="AM10" s="745">
        <f>(AI10+AI11)*0.25/AH10</f>
        <v>0.25</v>
      </c>
      <c r="AN10" s="747">
        <v>1</v>
      </c>
      <c r="AO10" s="748" t="s">
        <v>77</v>
      </c>
      <c r="AP10" s="691" t="s">
        <v>72</v>
      </c>
      <c r="AQ10" s="749">
        <v>1</v>
      </c>
      <c r="AR10" s="750" t="s">
        <v>77</v>
      </c>
      <c r="AS10" s="751" t="s">
        <v>72</v>
      </c>
      <c r="AT10" s="772" t="s">
        <v>476</v>
      </c>
      <c r="AU10" s="761">
        <v>2</v>
      </c>
      <c r="AV10" s="491">
        <v>1</v>
      </c>
      <c r="AW10" s="492" t="s">
        <v>435</v>
      </c>
      <c r="AX10" s="493"/>
      <c r="AY10" s="743">
        <f>(AV10+AV11)/2</f>
        <v>1</v>
      </c>
      <c r="AZ10" s="745">
        <f>(AV10+AV11)*0.25/AU10</f>
        <v>0.25</v>
      </c>
      <c r="BA10" s="747">
        <v>1</v>
      </c>
      <c r="BB10" s="748" t="s">
        <v>77</v>
      </c>
      <c r="BC10" s="691" t="s">
        <v>72</v>
      </c>
      <c r="BD10" s="749">
        <v>1</v>
      </c>
      <c r="BE10" s="750" t="s">
        <v>77</v>
      </c>
      <c r="BF10" s="751" t="s">
        <v>72</v>
      </c>
    </row>
    <row r="11" spans="1:58" ht="102.75" customHeight="1" thickBot="1" x14ac:dyDescent="0.3">
      <c r="A11" s="694" t="s">
        <v>144</v>
      </c>
      <c r="B11" s="695"/>
      <c r="C11" s="695"/>
      <c r="D11" s="695"/>
      <c r="E11" s="695"/>
      <c r="F11" s="695"/>
      <c r="G11" s="695"/>
      <c r="H11" s="695"/>
      <c r="I11" s="695"/>
      <c r="J11" s="695"/>
      <c r="K11" s="696"/>
      <c r="L11" s="223" t="s">
        <v>3</v>
      </c>
      <c r="M11" s="225">
        <f>AVERAGE(M9:M10)</f>
        <v>0.25</v>
      </c>
      <c r="N11" s="221" t="s">
        <v>68</v>
      </c>
      <c r="O11" s="222" t="s">
        <v>69</v>
      </c>
      <c r="P11" s="222" t="s">
        <v>70</v>
      </c>
      <c r="Q11" s="266" t="s">
        <v>68</v>
      </c>
      <c r="R11" s="266" t="s">
        <v>69</v>
      </c>
      <c r="S11" s="344" t="s">
        <v>70</v>
      </c>
      <c r="T11" s="346" t="s">
        <v>144</v>
      </c>
      <c r="U11" s="347" t="s">
        <v>221</v>
      </c>
      <c r="V11" s="348" t="s">
        <v>147</v>
      </c>
      <c r="W11" s="349" t="s">
        <v>12</v>
      </c>
      <c r="X11" s="348" t="s">
        <v>62</v>
      </c>
      <c r="Y11" s="345" t="s">
        <v>3</v>
      </c>
      <c r="Z11" s="225">
        <f>AVERAGE(Z9:Z10)</f>
        <v>0.25</v>
      </c>
      <c r="AA11" s="221" t="s">
        <v>68</v>
      </c>
      <c r="AB11" s="222" t="s">
        <v>69</v>
      </c>
      <c r="AC11" s="222" t="s">
        <v>70</v>
      </c>
      <c r="AD11" s="266" t="s">
        <v>68</v>
      </c>
      <c r="AE11" s="266" t="s">
        <v>69</v>
      </c>
      <c r="AF11" s="344" t="s">
        <v>70</v>
      </c>
      <c r="AG11" s="772"/>
      <c r="AH11" s="773"/>
      <c r="AI11" s="494">
        <v>1</v>
      </c>
      <c r="AJ11" s="495" t="s">
        <v>436</v>
      </c>
      <c r="AK11" s="496"/>
      <c r="AL11" s="774"/>
      <c r="AM11" s="766"/>
      <c r="AN11" s="775"/>
      <c r="AO11" s="776"/>
      <c r="AP11" s="690"/>
      <c r="AQ11" s="749"/>
      <c r="AR11" s="750"/>
      <c r="AS11" s="751"/>
      <c r="AT11" s="772"/>
      <c r="AU11" s="773"/>
      <c r="AV11" s="494">
        <v>1</v>
      </c>
      <c r="AW11" s="495" t="s">
        <v>436</v>
      </c>
      <c r="AX11" s="496"/>
      <c r="AY11" s="774"/>
      <c r="AZ11" s="766"/>
      <c r="BA11" s="775"/>
      <c r="BB11" s="776"/>
      <c r="BC11" s="690"/>
      <c r="BD11" s="749"/>
      <c r="BE11" s="750"/>
      <c r="BF11" s="751"/>
    </row>
    <row r="12" spans="1:58" ht="38.25" customHeight="1" thickBot="1" x14ac:dyDescent="0.3">
      <c r="A12" s="182">
        <v>1</v>
      </c>
      <c r="B12" s="183" t="s">
        <v>391</v>
      </c>
      <c r="C12" s="184" t="s">
        <v>16</v>
      </c>
      <c r="D12" s="185" t="s">
        <v>13</v>
      </c>
      <c r="E12" s="186" t="s">
        <v>17</v>
      </c>
      <c r="F12" s="247" t="s">
        <v>252</v>
      </c>
      <c r="G12" s="246">
        <v>4</v>
      </c>
      <c r="H12" s="187">
        <v>4</v>
      </c>
      <c r="I12" s="245">
        <v>3</v>
      </c>
      <c r="J12" s="150" t="s">
        <v>141</v>
      </c>
      <c r="K12" s="188" t="s">
        <v>142</v>
      </c>
      <c r="L12" s="252">
        <f t="shared" ref="L12:L17" si="0">I12/H12</f>
        <v>0.75</v>
      </c>
      <c r="M12" s="13">
        <f t="shared" ref="M12:M17" si="1">(I12*0.25)/H12</f>
        <v>0.1875</v>
      </c>
      <c r="N12" s="151">
        <v>3</v>
      </c>
      <c r="O12" s="64" t="s">
        <v>73</v>
      </c>
      <c r="P12" s="77" t="s">
        <v>74</v>
      </c>
      <c r="Q12" s="250">
        <v>1</v>
      </c>
      <c r="R12" s="388" t="s">
        <v>203</v>
      </c>
      <c r="S12" s="388" t="s">
        <v>204</v>
      </c>
      <c r="T12" s="288" t="s">
        <v>253</v>
      </c>
      <c r="U12" s="331">
        <v>3</v>
      </c>
      <c r="V12" s="289">
        <v>2</v>
      </c>
      <c r="W12" s="150" t="s">
        <v>245</v>
      </c>
      <c r="X12" s="149" t="s">
        <v>246</v>
      </c>
      <c r="Y12" s="252">
        <f t="shared" ref="Y12:Y17" si="2">V12/U12</f>
        <v>0.66666666666666663</v>
      </c>
      <c r="Z12" s="13">
        <f t="shared" ref="Z12:Z17" si="3">(V12*0.25)/U12</f>
        <v>0.16666666666666666</v>
      </c>
      <c r="AA12" s="151">
        <v>3</v>
      </c>
      <c r="AB12" s="332" t="s">
        <v>73</v>
      </c>
      <c r="AC12" s="330" t="s">
        <v>74</v>
      </c>
      <c r="AD12" s="250">
        <v>1</v>
      </c>
      <c r="AE12" s="388" t="s">
        <v>203</v>
      </c>
      <c r="AF12" s="467" t="s">
        <v>204</v>
      </c>
      <c r="AG12" s="777" t="s">
        <v>219</v>
      </c>
      <c r="AH12" s="778"/>
      <c r="AI12" s="778"/>
      <c r="AJ12" s="778"/>
      <c r="AK12" s="779"/>
      <c r="AL12" s="474" t="s">
        <v>3</v>
      </c>
      <c r="AM12" s="475">
        <f>AVERAGE(AM8:AM10)</f>
        <v>0.25</v>
      </c>
      <c r="AN12" s="780" t="s">
        <v>425</v>
      </c>
      <c r="AO12" s="781"/>
      <c r="AP12" s="782"/>
      <c r="AQ12" s="783">
        <f>(AM6+AM8+AM10)/3</f>
        <v>0.25</v>
      </c>
      <c r="AR12" s="784"/>
      <c r="AS12" s="785"/>
      <c r="AT12" s="777" t="s">
        <v>219</v>
      </c>
      <c r="AU12" s="778"/>
      <c r="AV12" s="778"/>
      <c r="AW12" s="778"/>
      <c r="AX12" s="779"/>
      <c r="AY12" s="474" t="s">
        <v>3</v>
      </c>
      <c r="AZ12" s="475">
        <f>AVERAGE(AZ8:AZ10)</f>
        <v>0.25</v>
      </c>
      <c r="BA12" s="780" t="s">
        <v>425</v>
      </c>
      <c r="BB12" s="781"/>
      <c r="BC12" s="782"/>
      <c r="BD12" s="783">
        <f>(AZ6+AZ8+AZ10)/3</f>
        <v>0.25</v>
      </c>
      <c r="BE12" s="784"/>
      <c r="BF12" s="785"/>
    </row>
    <row r="13" spans="1:58" ht="96.75" thickBot="1" x14ac:dyDescent="0.3">
      <c r="A13" s="455"/>
      <c r="B13" s="456"/>
      <c r="C13" s="457"/>
      <c r="D13" s="440"/>
      <c r="E13" s="458"/>
      <c r="F13" s="459"/>
      <c r="G13" s="246"/>
      <c r="H13" s="436"/>
      <c r="I13" s="460"/>
      <c r="J13" s="461"/>
      <c r="K13" s="462"/>
      <c r="L13" s="439"/>
      <c r="M13" s="429"/>
      <c r="N13" s="151"/>
      <c r="O13" s="422"/>
      <c r="P13" s="423"/>
      <c r="Q13" s="250"/>
      <c r="R13" s="423"/>
      <c r="S13" s="423"/>
      <c r="T13" s="463"/>
      <c r="U13" s="432"/>
      <c r="V13" s="464"/>
      <c r="W13" s="461"/>
      <c r="X13" s="465"/>
      <c r="Y13" s="252"/>
      <c r="Z13" s="429"/>
      <c r="AA13" s="151"/>
      <c r="AB13" s="422"/>
      <c r="AC13" s="423"/>
      <c r="AD13" s="250"/>
      <c r="AE13" s="423"/>
      <c r="AF13" s="467"/>
      <c r="AG13" s="786" t="s">
        <v>426</v>
      </c>
      <c r="AH13" s="789">
        <v>4</v>
      </c>
      <c r="AI13" s="497">
        <v>1</v>
      </c>
      <c r="AJ13" s="498" t="s">
        <v>437</v>
      </c>
      <c r="AK13" s="499"/>
      <c r="AL13" s="673">
        <f>+(AI13+AI14+AI15+AI16)/AH13</f>
        <v>1</v>
      </c>
      <c r="AM13" s="675">
        <f>+(AI13+AI14+AI15+AI16)*0.25/AH13</f>
        <v>0.25</v>
      </c>
      <c r="AN13" s="796">
        <v>3</v>
      </c>
      <c r="AO13" s="799" t="s">
        <v>73</v>
      </c>
      <c r="AP13" s="802" t="s">
        <v>74</v>
      </c>
      <c r="AQ13" s="803">
        <v>1</v>
      </c>
      <c r="AR13" s="802" t="s">
        <v>203</v>
      </c>
      <c r="AS13" s="806" t="s">
        <v>204</v>
      </c>
      <c r="AT13" s="786" t="s">
        <v>477</v>
      </c>
      <c r="AU13" s="789">
        <v>4</v>
      </c>
      <c r="AV13" s="497">
        <v>1</v>
      </c>
      <c r="AW13" s="150" t="s">
        <v>517</v>
      </c>
      <c r="AX13" s="499" t="s">
        <v>518</v>
      </c>
      <c r="AY13" s="673">
        <f>+(AV13+AV14+AV15+AV16)/AU13</f>
        <v>1</v>
      </c>
      <c r="AZ13" s="675">
        <f>+(AV13+AV14+AV15+AV16)*0.25/AU13</f>
        <v>0.25</v>
      </c>
      <c r="BA13" s="796">
        <v>3</v>
      </c>
      <c r="BB13" s="799" t="s">
        <v>73</v>
      </c>
      <c r="BC13" s="802" t="s">
        <v>74</v>
      </c>
      <c r="BD13" s="803">
        <v>1</v>
      </c>
      <c r="BE13" s="802" t="s">
        <v>203</v>
      </c>
      <c r="BF13" s="806" t="s">
        <v>204</v>
      </c>
    </row>
    <row r="14" spans="1:58" ht="96.75" thickBot="1" x14ac:dyDescent="0.3">
      <c r="A14" s="455"/>
      <c r="B14" s="456"/>
      <c r="C14" s="457"/>
      <c r="D14" s="440"/>
      <c r="E14" s="458"/>
      <c r="F14" s="459"/>
      <c r="G14" s="246"/>
      <c r="H14" s="436"/>
      <c r="I14" s="460"/>
      <c r="J14" s="461"/>
      <c r="K14" s="462"/>
      <c r="L14" s="439"/>
      <c r="M14" s="429"/>
      <c r="N14" s="151"/>
      <c r="O14" s="422"/>
      <c r="P14" s="423"/>
      <c r="Q14" s="250"/>
      <c r="R14" s="423"/>
      <c r="S14" s="423"/>
      <c r="T14" s="463"/>
      <c r="U14" s="432"/>
      <c r="V14" s="464"/>
      <c r="W14" s="461"/>
      <c r="X14" s="465"/>
      <c r="Y14" s="252"/>
      <c r="Z14" s="429"/>
      <c r="AA14" s="151"/>
      <c r="AB14" s="422"/>
      <c r="AC14" s="423"/>
      <c r="AD14" s="250"/>
      <c r="AE14" s="423"/>
      <c r="AF14" s="467"/>
      <c r="AG14" s="787"/>
      <c r="AH14" s="790"/>
      <c r="AI14" s="500">
        <v>1</v>
      </c>
      <c r="AJ14" s="501" t="s">
        <v>438</v>
      </c>
      <c r="AK14" s="476" t="s">
        <v>427</v>
      </c>
      <c r="AL14" s="792"/>
      <c r="AM14" s="794"/>
      <c r="AN14" s="797"/>
      <c r="AO14" s="800"/>
      <c r="AP14" s="750"/>
      <c r="AQ14" s="804"/>
      <c r="AR14" s="750"/>
      <c r="AS14" s="751"/>
      <c r="AT14" s="787"/>
      <c r="AU14" s="790"/>
      <c r="AV14" s="500">
        <v>1</v>
      </c>
      <c r="AW14" s="150" t="s">
        <v>519</v>
      </c>
      <c r="AX14" s="476"/>
      <c r="AY14" s="792"/>
      <c r="AZ14" s="794"/>
      <c r="BA14" s="797"/>
      <c r="BB14" s="800"/>
      <c r="BC14" s="750"/>
      <c r="BD14" s="804"/>
      <c r="BE14" s="750"/>
      <c r="BF14" s="751"/>
    </row>
    <row r="15" spans="1:58" ht="108.75" thickBot="1" x14ac:dyDescent="0.3">
      <c r="A15" s="455"/>
      <c r="B15" s="456"/>
      <c r="C15" s="457"/>
      <c r="D15" s="440"/>
      <c r="E15" s="458"/>
      <c r="F15" s="459"/>
      <c r="G15" s="246"/>
      <c r="H15" s="436"/>
      <c r="I15" s="460"/>
      <c r="J15" s="461"/>
      <c r="K15" s="462"/>
      <c r="L15" s="439"/>
      <c r="M15" s="429"/>
      <c r="N15" s="151"/>
      <c r="O15" s="422"/>
      <c r="P15" s="423"/>
      <c r="Q15" s="250"/>
      <c r="R15" s="423"/>
      <c r="S15" s="423"/>
      <c r="T15" s="463"/>
      <c r="U15" s="432"/>
      <c r="V15" s="464"/>
      <c r="W15" s="461"/>
      <c r="X15" s="465"/>
      <c r="Y15" s="252"/>
      <c r="Z15" s="429"/>
      <c r="AA15" s="151"/>
      <c r="AB15" s="422"/>
      <c r="AC15" s="423"/>
      <c r="AD15" s="250"/>
      <c r="AE15" s="423"/>
      <c r="AF15" s="467"/>
      <c r="AG15" s="787"/>
      <c r="AH15" s="790"/>
      <c r="AI15" s="500">
        <v>1</v>
      </c>
      <c r="AJ15" s="502" t="s">
        <v>439</v>
      </c>
      <c r="AK15" s="502"/>
      <c r="AL15" s="792"/>
      <c r="AM15" s="794"/>
      <c r="AN15" s="797"/>
      <c r="AO15" s="800"/>
      <c r="AP15" s="750"/>
      <c r="AQ15" s="804"/>
      <c r="AR15" s="750"/>
      <c r="AS15" s="751"/>
      <c r="AT15" s="787"/>
      <c r="AU15" s="790"/>
      <c r="AV15" s="500">
        <v>1</v>
      </c>
      <c r="AW15" s="150" t="s">
        <v>520</v>
      </c>
      <c r="AX15" s="502"/>
      <c r="AY15" s="792"/>
      <c r="AZ15" s="794"/>
      <c r="BA15" s="797"/>
      <c r="BB15" s="800"/>
      <c r="BC15" s="750"/>
      <c r="BD15" s="804"/>
      <c r="BE15" s="750"/>
      <c r="BF15" s="751"/>
    </row>
    <row r="16" spans="1:58" ht="84.75" thickBot="1" x14ac:dyDescent="0.3">
      <c r="A16" s="455"/>
      <c r="B16" s="456"/>
      <c r="C16" s="457"/>
      <c r="D16" s="440"/>
      <c r="E16" s="458"/>
      <c r="F16" s="459"/>
      <c r="G16" s="246"/>
      <c r="H16" s="436"/>
      <c r="I16" s="460"/>
      <c r="J16" s="461"/>
      <c r="K16" s="462"/>
      <c r="L16" s="439"/>
      <c r="M16" s="429"/>
      <c r="N16" s="151"/>
      <c r="O16" s="422"/>
      <c r="P16" s="423"/>
      <c r="Q16" s="250"/>
      <c r="R16" s="423"/>
      <c r="S16" s="423"/>
      <c r="T16" s="463"/>
      <c r="U16" s="432"/>
      <c r="V16" s="464"/>
      <c r="W16" s="461"/>
      <c r="X16" s="465"/>
      <c r="Y16" s="252"/>
      <c r="Z16" s="429"/>
      <c r="AA16" s="151"/>
      <c r="AB16" s="422"/>
      <c r="AC16" s="423"/>
      <c r="AD16" s="250"/>
      <c r="AE16" s="423"/>
      <c r="AF16" s="467"/>
      <c r="AG16" s="788"/>
      <c r="AH16" s="791"/>
      <c r="AI16" s="503">
        <v>1</v>
      </c>
      <c r="AJ16" s="504" t="s">
        <v>440</v>
      </c>
      <c r="AK16" s="477"/>
      <c r="AL16" s="793"/>
      <c r="AM16" s="795"/>
      <c r="AN16" s="798"/>
      <c r="AO16" s="801"/>
      <c r="AP16" s="756"/>
      <c r="AQ16" s="805"/>
      <c r="AR16" s="756"/>
      <c r="AS16" s="758"/>
      <c r="AT16" s="788"/>
      <c r="AU16" s="791"/>
      <c r="AV16" s="503">
        <v>1</v>
      </c>
      <c r="AW16" s="150" t="s">
        <v>521</v>
      </c>
      <c r="AX16" s="188" t="s">
        <v>522</v>
      </c>
      <c r="AY16" s="793"/>
      <c r="AZ16" s="795"/>
      <c r="BA16" s="798"/>
      <c r="BB16" s="801"/>
      <c r="BC16" s="756"/>
      <c r="BD16" s="805"/>
      <c r="BE16" s="756"/>
      <c r="BF16" s="758"/>
    </row>
    <row r="17" spans="1:58" ht="255.75" customHeight="1" thickBot="1" x14ac:dyDescent="0.3">
      <c r="A17" s="135">
        <v>2</v>
      </c>
      <c r="B17" s="189" t="s">
        <v>391</v>
      </c>
      <c r="C17" s="190" t="s">
        <v>115</v>
      </c>
      <c r="D17" s="191" t="s">
        <v>13</v>
      </c>
      <c r="E17" s="192" t="s">
        <v>18</v>
      </c>
      <c r="F17" s="248" t="s">
        <v>201</v>
      </c>
      <c r="G17" s="246">
        <v>4</v>
      </c>
      <c r="H17" s="181">
        <v>4</v>
      </c>
      <c r="I17" s="193">
        <v>4</v>
      </c>
      <c r="J17" s="194" t="s">
        <v>143</v>
      </c>
      <c r="K17" s="195"/>
      <c r="L17" s="254">
        <f t="shared" si="0"/>
        <v>1</v>
      </c>
      <c r="M17" s="80">
        <f t="shared" si="1"/>
        <v>0.25</v>
      </c>
      <c r="N17" s="78">
        <v>3</v>
      </c>
      <c r="O17" s="64" t="s">
        <v>71</v>
      </c>
      <c r="P17" s="77" t="s">
        <v>72</v>
      </c>
      <c r="Q17" s="136">
        <v>3</v>
      </c>
      <c r="R17" s="249" t="s">
        <v>73</v>
      </c>
      <c r="S17" s="249" t="s">
        <v>74</v>
      </c>
      <c r="T17" s="291" t="s">
        <v>254</v>
      </c>
      <c r="U17" s="290">
        <v>4</v>
      </c>
      <c r="V17" s="292">
        <v>3</v>
      </c>
      <c r="W17" s="194" t="s">
        <v>247</v>
      </c>
      <c r="X17" s="212" t="s">
        <v>248</v>
      </c>
      <c r="Y17" s="252">
        <f t="shared" si="2"/>
        <v>0.75</v>
      </c>
      <c r="Z17" s="274">
        <f t="shared" si="3"/>
        <v>0.1875</v>
      </c>
      <c r="AA17" s="333">
        <v>3</v>
      </c>
      <c r="AB17" s="332" t="s">
        <v>71</v>
      </c>
      <c r="AC17" s="330" t="s">
        <v>72</v>
      </c>
      <c r="AD17" s="136">
        <v>3</v>
      </c>
      <c r="AE17" s="388" t="s">
        <v>73</v>
      </c>
      <c r="AF17" s="467" t="s">
        <v>74</v>
      </c>
      <c r="AG17" s="817" t="s">
        <v>441</v>
      </c>
      <c r="AH17" s="818">
        <v>3</v>
      </c>
      <c r="AI17" s="500">
        <v>1</v>
      </c>
      <c r="AJ17" s="505" t="s">
        <v>442</v>
      </c>
      <c r="AK17" s="506" t="s">
        <v>422</v>
      </c>
      <c r="AL17" s="744">
        <f>+(AI17+AI18+AI19)/AH17</f>
        <v>1</v>
      </c>
      <c r="AM17" s="746">
        <f>+(AI17+AI18+AI19)*0.25/AH17</f>
        <v>0.25</v>
      </c>
      <c r="AN17" s="747">
        <v>3</v>
      </c>
      <c r="AO17" s="748" t="s">
        <v>71</v>
      </c>
      <c r="AP17" s="691" t="s">
        <v>72</v>
      </c>
      <c r="AQ17" s="822">
        <v>3</v>
      </c>
      <c r="AR17" s="691" t="s">
        <v>73</v>
      </c>
      <c r="AS17" s="752" t="s">
        <v>74</v>
      </c>
      <c r="AT17" s="817" t="s">
        <v>478</v>
      </c>
      <c r="AU17" s="818">
        <v>3</v>
      </c>
      <c r="AV17" s="500">
        <v>1</v>
      </c>
      <c r="AW17" s="542" t="s">
        <v>523</v>
      </c>
      <c r="AX17" s="833" t="s">
        <v>524</v>
      </c>
      <c r="AY17" s="744">
        <f>+(AV17+AV18+AV19)/AU17</f>
        <v>0.66666666666666663</v>
      </c>
      <c r="AZ17" s="746">
        <f>+(AV17+AV18+AV19)*0.25/AU17</f>
        <v>0.16666666666666666</v>
      </c>
      <c r="BA17" s="747">
        <v>3</v>
      </c>
      <c r="BB17" s="748" t="s">
        <v>71</v>
      </c>
      <c r="BC17" s="691" t="s">
        <v>72</v>
      </c>
      <c r="BD17" s="822">
        <v>3</v>
      </c>
      <c r="BE17" s="691" t="s">
        <v>73</v>
      </c>
      <c r="BF17" s="752" t="s">
        <v>74</v>
      </c>
    </row>
    <row r="18" spans="1:58" ht="108.75" customHeight="1" thickBot="1" x14ac:dyDescent="0.3">
      <c r="A18" s="694" t="s">
        <v>145</v>
      </c>
      <c r="B18" s="695"/>
      <c r="C18" s="695"/>
      <c r="D18" s="695"/>
      <c r="E18" s="695"/>
      <c r="F18" s="695"/>
      <c r="G18" s="695"/>
      <c r="H18" s="695"/>
      <c r="I18" s="695"/>
      <c r="J18" s="695"/>
      <c r="K18" s="696"/>
      <c r="L18" s="224" t="s">
        <v>3</v>
      </c>
      <c r="M18" s="225">
        <f>AVERAGE(M12:M17)</f>
        <v>0.21875</v>
      </c>
      <c r="N18" s="221" t="s">
        <v>68</v>
      </c>
      <c r="O18" s="222" t="s">
        <v>69</v>
      </c>
      <c r="P18" s="222" t="s">
        <v>70</v>
      </c>
      <c r="Q18" s="266" t="s">
        <v>68</v>
      </c>
      <c r="R18" s="266" t="s">
        <v>69</v>
      </c>
      <c r="S18" s="267" t="s">
        <v>70</v>
      </c>
      <c r="T18" s="283" t="s">
        <v>219</v>
      </c>
      <c r="U18" s="295" t="s">
        <v>221</v>
      </c>
      <c r="V18" s="284" t="s">
        <v>147</v>
      </c>
      <c r="W18" s="285" t="s">
        <v>12</v>
      </c>
      <c r="X18" s="286" t="s">
        <v>62</v>
      </c>
      <c r="Y18" s="224" t="s">
        <v>3</v>
      </c>
      <c r="Z18" s="225">
        <f>AVERAGE(Z12:Z17)</f>
        <v>0.17708333333333331</v>
      </c>
      <c r="AA18" s="221" t="s">
        <v>68</v>
      </c>
      <c r="AB18" s="222" t="s">
        <v>69</v>
      </c>
      <c r="AC18" s="222" t="s">
        <v>70</v>
      </c>
      <c r="AD18" s="266" t="s">
        <v>68</v>
      </c>
      <c r="AE18" s="266" t="s">
        <v>69</v>
      </c>
      <c r="AF18" s="344" t="s">
        <v>70</v>
      </c>
      <c r="AG18" s="817"/>
      <c r="AH18" s="819"/>
      <c r="AI18" s="507">
        <v>1</v>
      </c>
      <c r="AJ18" s="501" t="s">
        <v>443</v>
      </c>
      <c r="AK18" s="508" t="s">
        <v>423</v>
      </c>
      <c r="AL18" s="820"/>
      <c r="AM18" s="821"/>
      <c r="AN18" s="692"/>
      <c r="AO18" s="693"/>
      <c r="AP18" s="687"/>
      <c r="AQ18" s="823"/>
      <c r="AR18" s="687"/>
      <c r="AS18" s="807"/>
      <c r="AT18" s="817"/>
      <c r="AU18" s="819"/>
      <c r="AV18" s="507">
        <v>1</v>
      </c>
      <c r="AW18" s="542" t="s">
        <v>525</v>
      </c>
      <c r="AX18" s="834"/>
      <c r="AY18" s="820"/>
      <c r="AZ18" s="821"/>
      <c r="BA18" s="692"/>
      <c r="BB18" s="693"/>
      <c r="BC18" s="687"/>
      <c r="BD18" s="823"/>
      <c r="BE18" s="687"/>
      <c r="BF18" s="807"/>
    </row>
    <row r="19" spans="1:58" ht="219" customHeight="1" thickBot="1" x14ac:dyDescent="0.3">
      <c r="A19" s="182">
        <v>1</v>
      </c>
      <c r="B19" s="196" t="s">
        <v>392</v>
      </c>
      <c r="C19" s="197" t="s">
        <v>54</v>
      </c>
      <c r="D19" s="198" t="s">
        <v>13</v>
      </c>
      <c r="E19" s="197" t="s">
        <v>117</v>
      </c>
      <c r="F19" s="199" t="s">
        <v>202</v>
      </c>
      <c r="G19" s="246">
        <v>2</v>
      </c>
      <c r="H19" s="187">
        <v>1</v>
      </c>
      <c r="I19" s="154">
        <v>1</v>
      </c>
      <c r="J19" s="149" t="s">
        <v>155</v>
      </c>
      <c r="K19" s="155" t="s">
        <v>158</v>
      </c>
      <c r="L19" s="254">
        <f t="shared" ref="L19" si="4">I19/H19</f>
        <v>1</v>
      </c>
      <c r="M19" s="80">
        <f t="shared" ref="M19" si="5">(I19*0.25)/H19</f>
        <v>0.25</v>
      </c>
      <c r="N19" s="78">
        <v>3</v>
      </c>
      <c r="O19" s="64" t="s">
        <v>73</v>
      </c>
      <c r="P19" s="77" t="s">
        <v>74</v>
      </c>
      <c r="Q19" s="250">
        <v>1</v>
      </c>
      <c r="R19" s="391" t="s">
        <v>205</v>
      </c>
      <c r="S19" s="250" t="s">
        <v>204</v>
      </c>
      <c r="T19" s="199" t="s">
        <v>295</v>
      </c>
      <c r="U19" s="23">
        <v>2</v>
      </c>
      <c r="V19" s="154">
        <v>2</v>
      </c>
      <c r="W19" s="149" t="s">
        <v>155</v>
      </c>
      <c r="X19" s="155" t="s">
        <v>158</v>
      </c>
      <c r="Y19" s="273">
        <f t="shared" ref="Y19:Y21" si="6">V19/U19</f>
        <v>1</v>
      </c>
      <c r="Z19" s="274">
        <f t="shared" ref="Z19:Z21" si="7">(V19*0.25)/U19</f>
        <v>0.25</v>
      </c>
      <c r="AA19" s="333">
        <v>3</v>
      </c>
      <c r="AB19" s="332" t="s">
        <v>73</v>
      </c>
      <c r="AC19" s="330" t="s">
        <v>74</v>
      </c>
      <c r="AD19" s="250">
        <v>1</v>
      </c>
      <c r="AE19" s="391" t="s">
        <v>205</v>
      </c>
      <c r="AF19" s="468" t="s">
        <v>204</v>
      </c>
      <c r="AG19" s="817"/>
      <c r="AH19" s="819"/>
      <c r="AI19" s="507">
        <v>1</v>
      </c>
      <c r="AJ19" s="501" t="s">
        <v>444</v>
      </c>
      <c r="AK19" s="508"/>
      <c r="AL19" s="820"/>
      <c r="AM19" s="821"/>
      <c r="AN19" s="692"/>
      <c r="AO19" s="693"/>
      <c r="AP19" s="687"/>
      <c r="AQ19" s="823"/>
      <c r="AR19" s="687"/>
      <c r="AS19" s="807"/>
      <c r="AT19" s="817"/>
      <c r="AU19" s="819"/>
      <c r="AV19" s="507">
        <v>0</v>
      </c>
      <c r="AW19" s="542" t="s">
        <v>526</v>
      </c>
      <c r="AX19" s="835"/>
      <c r="AY19" s="820"/>
      <c r="AZ19" s="821"/>
      <c r="BA19" s="692"/>
      <c r="BB19" s="693"/>
      <c r="BC19" s="687"/>
      <c r="BD19" s="823"/>
      <c r="BE19" s="687"/>
      <c r="BF19" s="807"/>
    </row>
    <row r="20" spans="1:58" ht="36" customHeight="1" thickBot="1" x14ac:dyDescent="0.3">
      <c r="A20" s="16">
        <v>2</v>
      </c>
      <c r="B20" s="152" t="s">
        <v>392</v>
      </c>
      <c r="C20" s="40" t="s">
        <v>55</v>
      </c>
      <c r="D20" s="153" t="s">
        <v>19</v>
      </c>
      <c r="E20" s="40" t="s">
        <v>118</v>
      </c>
      <c r="F20" s="334" t="s">
        <v>356</v>
      </c>
      <c r="G20" s="235">
        <v>2</v>
      </c>
      <c r="H20" s="23">
        <v>2</v>
      </c>
      <c r="I20" s="211">
        <v>2</v>
      </c>
      <c r="J20" s="212" t="s">
        <v>156</v>
      </c>
      <c r="K20" s="213"/>
      <c r="L20" s="255">
        <f t="shared" ref="L20" si="8">I20/H20</f>
        <v>1</v>
      </c>
      <c r="M20" s="56">
        <f t="shared" ref="M20" si="9">(I20*0.25)/H20</f>
        <v>0.25</v>
      </c>
      <c r="N20" s="78">
        <v>3</v>
      </c>
      <c r="O20" s="64" t="s">
        <v>71</v>
      </c>
      <c r="P20" s="77" t="s">
        <v>72</v>
      </c>
      <c r="Q20" s="250">
        <v>1</v>
      </c>
      <c r="R20" s="391" t="s">
        <v>203</v>
      </c>
      <c r="S20" s="250" t="s">
        <v>204</v>
      </c>
      <c r="T20" s="334" t="s">
        <v>296</v>
      </c>
      <c r="U20" s="23">
        <v>2</v>
      </c>
      <c r="V20" s="211"/>
      <c r="W20" s="212"/>
      <c r="X20" s="213"/>
      <c r="Y20" s="255">
        <f t="shared" si="6"/>
        <v>0</v>
      </c>
      <c r="Z20" s="173">
        <f t="shared" si="7"/>
        <v>0</v>
      </c>
      <c r="AA20" s="333">
        <v>3</v>
      </c>
      <c r="AB20" s="332" t="s">
        <v>71</v>
      </c>
      <c r="AC20" s="330" t="s">
        <v>72</v>
      </c>
      <c r="AD20" s="250">
        <v>1</v>
      </c>
      <c r="AE20" s="391" t="s">
        <v>203</v>
      </c>
      <c r="AF20" s="468" t="s">
        <v>204</v>
      </c>
      <c r="AG20" s="830" t="s">
        <v>146</v>
      </c>
      <c r="AH20" s="831"/>
      <c r="AI20" s="831"/>
      <c r="AJ20" s="831"/>
      <c r="AK20" s="832"/>
      <c r="AL20" s="478" t="s">
        <v>3</v>
      </c>
      <c r="AM20" s="475">
        <f>AVERAGE(AM11:AM13)</f>
        <v>0.25</v>
      </c>
      <c r="AN20" s="780" t="s">
        <v>220</v>
      </c>
      <c r="AO20" s="781"/>
      <c r="AP20" s="782"/>
      <c r="AQ20" s="808">
        <f>(AM13+AM17)/2</f>
        <v>0.25</v>
      </c>
      <c r="AR20" s="809"/>
      <c r="AS20" s="810"/>
      <c r="AT20" s="830" t="s">
        <v>146</v>
      </c>
      <c r="AU20" s="831"/>
      <c r="AV20" s="831"/>
      <c r="AW20" s="831"/>
      <c r="AX20" s="832"/>
      <c r="AY20" s="478" t="s">
        <v>3</v>
      </c>
      <c r="AZ20" s="475">
        <f>AVERAGE(AZ11:AZ13)</f>
        <v>0.25</v>
      </c>
      <c r="BA20" s="780" t="s">
        <v>220</v>
      </c>
      <c r="BB20" s="781"/>
      <c r="BC20" s="782"/>
      <c r="BD20" s="808">
        <f>(AZ13+AZ17)/2</f>
        <v>0.20833333333333331</v>
      </c>
      <c r="BE20" s="809"/>
      <c r="BF20" s="810"/>
    </row>
    <row r="21" spans="1:58" ht="233.25" customHeight="1" thickBot="1" x14ac:dyDescent="0.3">
      <c r="A21" s="200">
        <v>3</v>
      </c>
      <c r="B21" s="201" t="s">
        <v>392</v>
      </c>
      <c r="C21" s="202" t="s">
        <v>56</v>
      </c>
      <c r="D21" s="203" t="s">
        <v>19</v>
      </c>
      <c r="E21" s="394" t="s">
        <v>57</v>
      </c>
      <c r="F21" s="395" t="s">
        <v>358</v>
      </c>
      <c r="G21" s="235">
        <v>2</v>
      </c>
      <c r="H21" s="181">
        <v>2</v>
      </c>
      <c r="I21" s="117">
        <v>2</v>
      </c>
      <c r="J21" s="146" t="s">
        <v>157</v>
      </c>
      <c r="K21" s="214"/>
      <c r="L21" s="252">
        <f t="shared" ref="L21" si="10">I21/H21</f>
        <v>1</v>
      </c>
      <c r="M21" s="13">
        <f t="shared" ref="M21" si="11">(I21*0.25)/H21</f>
        <v>0.25</v>
      </c>
      <c r="N21" s="219">
        <v>3</v>
      </c>
      <c r="O21" s="217" t="s">
        <v>71</v>
      </c>
      <c r="P21" s="220" t="s">
        <v>72</v>
      </c>
      <c r="Q21" s="268">
        <v>1</v>
      </c>
      <c r="R21" s="220" t="s">
        <v>203</v>
      </c>
      <c r="S21" s="220" t="s">
        <v>204</v>
      </c>
      <c r="T21" s="393" t="s">
        <v>357</v>
      </c>
      <c r="U21" s="269">
        <v>2</v>
      </c>
      <c r="V21" s="117"/>
      <c r="W21" s="146"/>
      <c r="X21" s="214"/>
      <c r="Y21" s="252">
        <f t="shared" si="6"/>
        <v>0</v>
      </c>
      <c r="Z21" s="13">
        <f t="shared" si="7"/>
        <v>0</v>
      </c>
      <c r="AA21" s="219">
        <v>3</v>
      </c>
      <c r="AB21" s="217" t="s">
        <v>71</v>
      </c>
      <c r="AC21" s="220" t="s">
        <v>72</v>
      </c>
      <c r="AD21" s="268">
        <v>1</v>
      </c>
      <c r="AE21" s="220" t="s">
        <v>203</v>
      </c>
      <c r="AF21" s="417" t="s">
        <v>204</v>
      </c>
      <c r="AG21" s="811" t="s">
        <v>445</v>
      </c>
      <c r="AH21" s="761">
        <v>2</v>
      </c>
      <c r="AI21" s="509">
        <v>1</v>
      </c>
      <c r="AJ21" s="510" t="s">
        <v>446</v>
      </c>
      <c r="AK21" s="511"/>
      <c r="AL21" s="813">
        <f>+(AI21+AI22)/AH21</f>
        <v>0.5</v>
      </c>
      <c r="AM21" s="765">
        <f>+(AI21+AI22)*0.25/AH21</f>
        <v>0.125</v>
      </c>
      <c r="AN21" s="814">
        <v>3</v>
      </c>
      <c r="AO21" s="799" t="s">
        <v>73</v>
      </c>
      <c r="AP21" s="802" t="s">
        <v>74</v>
      </c>
      <c r="AQ21" s="816">
        <v>1</v>
      </c>
      <c r="AR21" s="802" t="s">
        <v>205</v>
      </c>
      <c r="AS21" s="806" t="s">
        <v>204</v>
      </c>
      <c r="AT21" s="811" t="s">
        <v>479</v>
      </c>
      <c r="AU21" s="761">
        <v>2</v>
      </c>
      <c r="AV21" s="509">
        <v>1</v>
      </c>
      <c r="AW21" s="510" t="s">
        <v>513</v>
      </c>
      <c r="AX21" s="511" t="s">
        <v>514</v>
      </c>
      <c r="AY21" s="813">
        <f>+(AV21+AV22)/AU21</f>
        <v>1.5</v>
      </c>
      <c r="AZ21" s="765">
        <f>+(AV21+AV22)*0.25/AU21</f>
        <v>0.375</v>
      </c>
      <c r="BA21" s="814">
        <v>3</v>
      </c>
      <c r="BB21" s="799" t="s">
        <v>73</v>
      </c>
      <c r="BC21" s="802" t="s">
        <v>74</v>
      </c>
      <c r="BD21" s="816">
        <v>1</v>
      </c>
      <c r="BE21" s="802" t="s">
        <v>205</v>
      </c>
      <c r="BF21" s="806" t="s">
        <v>204</v>
      </c>
    </row>
    <row r="22" spans="1:58" ht="108.75" thickBot="1" x14ac:dyDescent="0.45">
      <c r="A22" s="697" t="s">
        <v>146</v>
      </c>
      <c r="B22" s="698"/>
      <c r="C22" s="698"/>
      <c r="D22" s="698"/>
      <c r="E22" s="698"/>
      <c r="F22" s="698"/>
      <c r="G22" s="698"/>
      <c r="H22" s="698"/>
      <c r="I22" s="698"/>
      <c r="J22" s="698"/>
      <c r="K22" s="699"/>
      <c r="L22" s="163" t="s">
        <v>3</v>
      </c>
      <c r="M22" s="218">
        <f>AVERAGE(M19:M21)</f>
        <v>0.25</v>
      </c>
      <c r="N22" s="714" t="s">
        <v>172</v>
      </c>
      <c r="O22" s="715"/>
      <c r="P22" s="716"/>
      <c r="Q22" s="711">
        <f>(M11+M18+M22)/3</f>
        <v>0.23958333333333334</v>
      </c>
      <c r="R22" s="712"/>
      <c r="S22" s="713"/>
      <c r="T22" s="293" t="s">
        <v>146</v>
      </c>
      <c r="U22" s="294"/>
      <c r="V22" s="294"/>
      <c r="W22" s="294"/>
      <c r="X22" s="294"/>
      <c r="Y22" s="224" t="s">
        <v>3</v>
      </c>
      <c r="Z22" s="225">
        <f>AVERAGE(Z20:Z21)</f>
        <v>0</v>
      </c>
      <c r="AA22" s="728" t="s">
        <v>220</v>
      </c>
      <c r="AB22" s="729"/>
      <c r="AC22" s="730"/>
      <c r="AD22" s="711">
        <f>(Z11+Z18+Z22)/3</f>
        <v>0.1423611111111111</v>
      </c>
      <c r="AE22" s="712"/>
      <c r="AF22" s="712"/>
      <c r="AG22" s="812"/>
      <c r="AH22" s="762"/>
      <c r="AI22" s="512">
        <v>0</v>
      </c>
      <c r="AJ22" s="513"/>
      <c r="AK22" s="514" t="s">
        <v>428</v>
      </c>
      <c r="AL22" s="774"/>
      <c r="AM22" s="766"/>
      <c r="AN22" s="815"/>
      <c r="AO22" s="801"/>
      <c r="AP22" s="756"/>
      <c r="AQ22" s="755"/>
      <c r="AR22" s="756"/>
      <c r="AS22" s="758"/>
      <c r="AT22" s="812"/>
      <c r="AU22" s="762"/>
      <c r="AV22" s="512">
        <v>2</v>
      </c>
      <c r="AW22" s="513" t="s">
        <v>515</v>
      </c>
      <c r="AX22" s="514"/>
      <c r="AY22" s="774"/>
      <c r="AZ22" s="766"/>
      <c r="BA22" s="815"/>
      <c r="BB22" s="801"/>
      <c r="BC22" s="756"/>
      <c r="BD22" s="755"/>
      <c r="BE22" s="756"/>
      <c r="BF22" s="758"/>
    </row>
    <row r="23" spans="1:58" ht="96.75" thickBot="1" x14ac:dyDescent="0.3">
      <c r="AG23" s="811" t="s">
        <v>447</v>
      </c>
      <c r="AH23" s="761">
        <v>2</v>
      </c>
      <c r="AI23" s="497">
        <v>1</v>
      </c>
      <c r="AJ23" s="498" t="s">
        <v>448</v>
      </c>
      <c r="AK23" s="515"/>
      <c r="AL23" s="813">
        <f>+(AI23+AI24)/AH23</f>
        <v>1</v>
      </c>
      <c r="AM23" s="765">
        <f>+(AI23+AI24)*0.25/AH23</f>
        <v>0.25</v>
      </c>
      <c r="AN23" s="814">
        <v>3</v>
      </c>
      <c r="AO23" s="799" t="s">
        <v>71</v>
      </c>
      <c r="AP23" s="802" t="s">
        <v>72</v>
      </c>
      <c r="AQ23" s="816">
        <v>1</v>
      </c>
      <c r="AR23" s="802" t="s">
        <v>203</v>
      </c>
      <c r="AS23" s="806" t="s">
        <v>204</v>
      </c>
      <c r="AT23" s="811" t="s">
        <v>480</v>
      </c>
      <c r="AU23" s="761">
        <v>2</v>
      </c>
      <c r="AV23" s="497">
        <v>2</v>
      </c>
      <c r="AW23" s="498" t="s">
        <v>516</v>
      </c>
      <c r="AX23" s="515"/>
      <c r="AY23" s="813">
        <f>+(AV23+AV24)/AU23</f>
        <v>1</v>
      </c>
      <c r="AZ23" s="765">
        <f>+(AV23+AV24)*0.25/AU23</f>
        <v>0.25</v>
      </c>
      <c r="BA23" s="814">
        <v>3</v>
      </c>
      <c r="BB23" s="799" t="s">
        <v>71</v>
      </c>
      <c r="BC23" s="802" t="s">
        <v>72</v>
      </c>
      <c r="BD23" s="816">
        <v>1</v>
      </c>
      <c r="BE23" s="802" t="s">
        <v>203</v>
      </c>
      <c r="BF23" s="806" t="s">
        <v>204</v>
      </c>
    </row>
    <row r="24" spans="1:58" ht="144.75" customHeight="1" thickBot="1" x14ac:dyDescent="0.3">
      <c r="L24" s="309" t="s">
        <v>230</v>
      </c>
      <c r="M24" s="308">
        <f>(M11+M18+M22)/3</f>
        <v>0.23958333333333334</v>
      </c>
      <c r="Y24" s="309" t="s">
        <v>230</v>
      </c>
      <c r="Z24" s="308">
        <f>(Z11+Z18+Z22)/3</f>
        <v>0.1423611111111111</v>
      </c>
      <c r="AG24" s="812"/>
      <c r="AH24" s="762"/>
      <c r="AI24" s="503">
        <v>1</v>
      </c>
      <c r="AJ24" s="504" t="s">
        <v>449</v>
      </c>
      <c r="AK24" s="516"/>
      <c r="AL24" s="774"/>
      <c r="AM24" s="766"/>
      <c r="AN24" s="815"/>
      <c r="AO24" s="801"/>
      <c r="AP24" s="756"/>
      <c r="AQ24" s="755"/>
      <c r="AR24" s="756"/>
      <c r="AS24" s="758"/>
      <c r="AT24" s="812"/>
      <c r="AU24" s="762"/>
      <c r="AV24" s="503"/>
      <c r="AW24" s="504"/>
      <c r="AX24" s="516"/>
      <c r="AY24" s="774"/>
      <c r="AZ24" s="766"/>
      <c r="BA24" s="815"/>
      <c r="BB24" s="801"/>
      <c r="BC24" s="756"/>
      <c r="BD24" s="755"/>
      <c r="BE24" s="756"/>
      <c r="BF24" s="758"/>
    </row>
    <row r="25" spans="1:58" ht="96" x14ac:dyDescent="0.25">
      <c r="AG25" s="811" t="s">
        <v>450</v>
      </c>
      <c r="AH25" s="761">
        <v>2</v>
      </c>
      <c r="AI25" s="497">
        <v>1</v>
      </c>
      <c r="AJ25" s="498" t="s">
        <v>451</v>
      </c>
      <c r="AK25" s="515"/>
      <c r="AL25" s="813">
        <f>+(AI25+AI26)/AH25</f>
        <v>1</v>
      </c>
      <c r="AM25" s="765">
        <f>+(AI25+AI26)*0.25/AH25</f>
        <v>0.25</v>
      </c>
      <c r="AN25" s="814">
        <v>3</v>
      </c>
      <c r="AO25" s="799" t="s">
        <v>71</v>
      </c>
      <c r="AP25" s="802" t="s">
        <v>72</v>
      </c>
      <c r="AQ25" s="816">
        <v>1</v>
      </c>
      <c r="AR25" s="802" t="s">
        <v>203</v>
      </c>
      <c r="AS25" s="806" t="s">
        <v>204</v>
      </c>
      <c r="AT25" s="811" t="s">
        <v>481</v>
      </c>
      <c r="AU25" s="761">
        <v>2</v>
      </c>
      <c r="AV25" s="497"/>
      <c r="AW25" s="498"/>
      <c r="AX25" s="515"/>
      <c r="AY25" s="813">
        <f>+(AV25+AV26)/AU25</f>
        <v>0</v>
      </c>
      <c r="AZ25" s="765">
        <f>+(AV25+AV26)*0.25/AU25</f>
        <v>0</v>
      </c>
      <c r="BA25" s="814">
        <v>3</v>
      </c>
      <c r="BB25" s="799" t="s">
        <v>71</v>
      </c>
      <c r="BC25" s="802" t="s">
        <v>72</v>
      </c>
      <c r="BD25" s="816">
        <v>1</v>
      </c>
      <c r="BE25" s="802" t="s">
        <v>203</v>
      </c>
      <c r="BF25" s="806" t="s">
        <v>204</v>
      </c>
    </row>
    <row r="26" spans="1:58" ht="234" customHeight="1" thickBot="1" x14ac:dyDescent="0.3">
      <c r="AG26" s="812"/>
      <c r="AH26" s="762"/>
      <c r="AI26" s="503">
        <v>1</v>
      </c>
      <c r="AJ26" s="504" t="s">
        <v>452</v>
      </c>
      <c r="AK26" s="516"/>
      <c r="AL26" s="774"/>
      <c r="AM26" s="766"/>
      <c r="AN26" s="815"/>
      <c r="AO26" s="801"/>
      <c r="AP26" s="756"/>
      <c r="AQ26" s="755"/>
      <c r="AR26" s="756"/>
      <c r="AS26" s="758"/>
      <c r="AT26" s="812"/>
      <c r="AU26" s="762"/>
      <c r="AV26" s="503"/>
      <c r="AW26" s="504"/>
      <c r="AX26" s="516"/>
      <c r="AY26" s="774"/>
      <c r="AZ26" s="766"/>
      <c r="BA26" s="815"/>
      <c r="BB26" s="801"/>
      <c r="BC26" s="756"/>
      <c r="BD26" s="755"/>
      <c r="BE26" s="756"/>
      <c r="BF26" s="758"/>
    </row>
    <row r="27" spans="1:58" ht="28.5" thickBot="1" x14ac:dyDescent="0.45">
      <c r="AG27" s="479"/>
      <c r="AH27" s="480"/>
      <c r="AI27" s="480"/>
      <c r="AJ27" s="481"/>
      <c r="AK27" s="481"/>
      <c r="AL27" s="482" t="s">
        <v>3</v>
      </c>
      <c r="AM27" s="475">
        <f>AVERAGE(AM21,AM26)</f>
        <v>0.125</v>
      </c>
      <c r="AN27" s="824" t="s">
        <v>425</v>
      </c>
      <c r="AO27" s="825"/>
      <c r="AP27" s="826"/>
      <c r="AQ27" s="827">
        <f>(AM12+AM20+AM27)/3</f>
        <v>0.20833333333333334</v>
      </c>
      <c r="AR27" s="828"/>
      <c r="AS27" s="829"/>
      <c r="AT27" s="479"/>
      <c r="AU27" s="480"/>
      <c r="AV27" s="480"/>
      <c r="AW27" s="481"/>
      <c r="AX27" s="481"/>
      <c r="AY27" s="482" t="s">
        <v>3</v>
      </c>
      <c r="AZ27" s="475">
        <f>AVERAGE(AZ21,AZ26)</f>
        <v>0.375</v>
      </c>
      <c r="BA27" s="824" t="s">
        <v>425</v>
      </c>
      <c r="BB27" s="825"/>
      <c r="BC27" s="826"/>
      <c r="BD27" s="827">
        <f>(AZ12+AZ20+AZ27)/3</f>
        <v>0.29166666666666669</v>
      </c>
      <c r="BE27" s="828"/>
      <c r="BF27" s="829"/>
    </row>
    <row r="28" spans="1:58" ht="16.5" thickBot="1" x14ac:dyDescent="0.3">
      <c r="AG28" s="483"/>
      <c r="AH28" s="484"/>
      <c r="AI28" s="484"/>
      <c r="AT28" s="483"/>
      <c r="AU28" s="484"/>
      <c r="AV28" s="484"/>
    </row>
    <row r="29" spans="1:58" ht="16.5" thickBot="1" x14ac:dyDescent="0.3">
      <c r="AG29" s="483"/>
      <c r="AH29" s="484"/>
      <c r="AI29" s="484"/>
      <c r="AL29" s="309" t="s">
        <v>230</v>
      </c>
      <c r="AM29" s="308">
        <f>(AM12+AM20+AM27)/3</f>
        <v>0.20833333333333334</v>
      </c>
      <c r="AT29" s="483"/>
      <c r="AU29" s="484"/>
      <c r="AV29" s="484"/>
      <c r="AY29" s="309" t="s">
        <v>230</v>
      </c>
      <c r="AZ29" s="308">
        <f>(AZ12+AZ20+AZ27)/3</f>
        <v>0.29166666666666669</v>
      </c>
    </row>
  </sheetData>
  <mergeCells count="260">
    <mergeCell ref="BA27:BC27"/>
    <mergeCell ref="BD27:BF27"/>
    <mergeCell ref="BF23:BF24"/>
    <mergeCell ref="AT25:AT26"/>
    <mergeCell ref="AU25:AU26"/>
    <mergeCell ref="AY25:AY26"/>
    <mergeCell ref="AZ25:AZ26"/>
    <mergeCell ref="BA25:BA26"/>
    <mergeCell ref="BB25:BB26"/>
    <mergeCell ref="BC25:BC26"/>
    <mergeCell ref="BD25:BD26"/>
    <mergeCell ref="BE25:BE26"/>
    <mergeCell ref="BF25:BF26"/>
    <mergeCell ref="AT23:AT24"/>
    <mergeCell ref="AU23:AU24"/>
    <mergeCell ref="AY23:AY24"/>
    <mergeCell ref="AZ23:AZ24"/>
    <mergeCell ref="BA23:BA24"/>
    <mergeCell ref="BB23:BB24"/>
    <mergeCell ref="BC23:BC24"/>
    <mergeCell ref="BD23:BD24"/>
    <mergeCell ref="BE23:BE24"/>
    <mergeCell ref="BF17:BF19"/>
    <mergeCell ref="AT20:AX20"/>
    <mergeCell ref="BA20:BC20"/>
    <mergeCell ref="BD20:BF20"/>
    <mergeCell ref="AT21:AT22"/>
    <mergeCell ref="AU21:AU22"/>
    <mergeCell ref="AY21:AY22"/>
    <mergeCell ref="AZ21:AZ22"/>
    <mergeCell ref="BA21:BA22"/>
    <mergeCell ref="BB21:BB22"/>
    <mergeCell ref="BC21:BC22"/>
    <mergeCell ref="BD21:BD22"/>
    <mergeCell ref="BE21:BE22"/>
    <mergeCell ref="BF21:BF22"/>
    <mergeCell ref="AT17:AT19"/>
    <mergeCell ref="AU17:AU19"/>
    <mergeCell ref="AY17:AY19"/>
    <mergeCell ref="AZ17:AZ19"/>
    <mergeCell ref="BA17:BA19"/>
    <mergeCell ref="BB17:BB19"/>
    <mergeCell ref="BC17:BC19"/>
    <mergeCell ref="BD17:BD19"/>
    <mergeCell ref="BE17:BE19"/>
    <mergeCell ref="AX17:AX19"/>
    <mergeCell ref="AT12:AX12"/>
    <mergeCell ref="BA12:BC12"/>
    <mergeCell ref="BD12:BF12"/>
    <mergeCell ref="AT13:AT16"/>
    <mergeCell ref="AU13:AU16"/>
    <mergeCell ref="AY13:AY16"/>
    <mergeCell ref="AZ13:AZ16"/>
    <mergeCell ref="BA13:BA16"/>
    <mergeCell ref="BB13:BB16"/>
    <mergeCell ref="BC13:BC16"/>
    <mergeCell ref="BD13:BD16"/>
    <mergeCell ref="BE13:BE16"/>
    <mergeCell ref="BF13:BF16"/>
    <mergeCell ref="BC8:BC9"/>
    <mergeCell ref="BD8:BD9"/>
    <mergeCell ref="BE8:BE9"/>
    <mergeCell ref="BF8:BF9"/>
    <mergeCell ref="AT10:AT11"/>
    <mergeCell ref="AU10:AU11"/>
    <mergeCell ref="AY10:AY11"/>
    <mergeCell ref="AZ10:AZ11"/>
    <mergeCell ref="BA10:BA11"/>
    <mergeCell ref="BB10:BB11"/>
    <mergeCell ref="BC10:BC11"/>
    <mergeCell ref="BD10:BD11"/>
    <mergeCell ref="BE10:BE11"/>
    <mergeCell ref="BF10:BF11"/>
    <mergeCell ref="AT8:AT9"/>
    <mergeCell ref="AU8:AU9"/>
    <mergeCell ref="AV8:AV9"/>
    <mergeCell ref="AW8:AW9"/>
    <mergeCell ref="AX8:AX9"/>
    <mergeCell ref="AY8:AY9"/>
    <mergeCell ref="AZ8:AZ9"/>
    <mergeCell ref="BA8:BA9"/>
    <mergeCell ref="BB8:BB9"/>
    <mergeCell ref="AT2:AZ4"/>
    <mergeCell ref="BA2:BF2"/>
    <mergeCell ref="BA3:BC4"/>
    <mergeCell ref="BD3:BF4"/>
    <mergeCell ref="AT6:AT7"/>
    <mergeCell ref="AU6:AU7"/>
    <mergeCell ref="AY6:AY7"/>
    <mergeCell ref="AZ6:AZ7"/>
    <mergeCell ref="BA6:BA7"/>
    <mergeCell ref="BB6:BB7"/>
    <mergeCell ref="BC6:BC7"/>
    <mergeCell ref="BD6:BD7"/>
    <mergeCell ref="BE6:BE7"/>
    <mergeCell ref="BF6:BF7"/>
    <mergeCell ref="AN27:AP27"/>
    <mergeCell ref="AQ27:AS27"/>
    <mergeCell ref="AG20:AK20"/>
    <mergeCell ref="AS23:AS24"/>
    <mergeCell ref="AG25:AG26"/>
    <mergeCell ref="AH25:AH26"/>
    <mergeCell ref="AL25:AL26"/>
    <mergeCell ref="AM25:AM26"/>
    <mergeCell ref="AN25:AN26"/>
    <mergeCell ref="AO25:AO26"/>
    <mergeCell ref="AP25:AP26"/>
    <mergeCell ref="AQ25:AQ26"/>
    <mergeCell ref="AR25:AR26"/>
    <mergeCell ref="AS25:AS26"/>
    <mergeCell ref="AG23:AG24"/>
    <mergeCell ref="AH23:AH24"/>
    <mergeCell ref="AL23:AL24"/>
    <mergeCell ref="AM23:AM24"/>
    <mergeCell ref="AN23:AN24"/>
    <mergeCell ref="AO23:AO24"/>
    <mergeCell ref="AP23:AP24"/>
    <mergeCell ref="AQ23:AQ24"/>
    <mergeCell ref="AR23:AR24"/>
    <mergeCell ref="AS17:AS19"/>
    <mergeCell ref="AN20:AP20"/>
    <mergeCell ref="AQ20:AS20"/>
    <mergeCell ref="AG21:AG22"/>
    <mergeCell ref="AH21:AH22"/>
    <mergeCell ref="AL21:AL22"/>
    <mergeCell ref="AM21:AM22"/>
    <mergeCell ref="AN21:AN22"/>
    <mergeCell ref="AO21:AO22"/>
    <mergeCell ref="AP21:AP22"/>
    <mergeCell ref="AQ21:AQ22"/>
    <mergeCell ref="AR21:AR22"/>
    <mergeCell ref="AS21:AS22"/>
    <mergeCell ref="AG17:AG19"/>
    <mergeCell ref="AH17:AH19"/>
    <mergeCell ref="AL17:AL19"/>
    <mergeCell ref="AM17:AM19"/>
    <mergeCell ref="AN17:AN19"/>
    <mergeCell ref="AO17:AO19"/>
    <mergeCell ref="AP17:AP19"/>
    <mergeCell ref="AQ17:AQ19"/>
    <mergeCell ref="AR17:AR19"/>
    <mergeCell ref="AG12:AK12"/>
    <mergeCell ref="AN12:AP12"/>
    <mergeCell ref="AQ12:AS12"/>
    <mergeCell ref="AG13:AG16"/>
    <mergeCell ref="AH13:AH16"/>
    <mergeCell ref="AL13:AL16"/>
    <mergeCell ref="AM13:AM16"/>
    <mergeCell ref="AN13:AN16"/>
    <mergeCell ref="AO13:AO16"/>
    <mergeCell ref="AP13:AP16"/>
    <mergeCell ref="AQ13:AQ16"/>
    <mergeCell ref="AR13:AR16"/>
    <mergeCell ref="AS13:AS16"/>
    <mergeCell ref="AR10:AR11"/>
    <mergeCell ref="AS10:AS11"/>
    <mergeCell ref="AO8:AO9"/>
    <mergeCell ref="AP8:AP9"/>
    <mergeCell ref="AQ8:AQ9"/>
    <mergeCell ref="AR8:AR9"/>
    <mergeCell ref="AS8:AS9"/>
    <mergeCell ref="AG8:AG9"/>
    <mergeCell ref="AH8:AH9"/>
    <mergeCell ref="AL8:AL9"/>
    <mergeCell ref="AM8:AM9"/>
    <mergeCell ref="AN8:AN9"/>
    <mergeCell ref="AI8:AI9"/>
    <mergeCell ref="AJ8:AJ9"/>
    <mergeCell ref="AK8:AK9"/>
    <mergeCell ref="AG10:AG11"/>
    <mergeCell ref="AH10:AH11"/>
    <mergeCell ref="AL10:AL11"/>
    <mergeCell ref="AM10:AM11"/>
    <mergeCell ref="AN10:AN11"/>
    <mergeCell ref="AO10:AO11"/>
    <mergeCell ref="AP10:AP11"/>
    <mergeCell ref="AQ10:AQ11"/>
    <mergeCell ref="AG2:AM4"/>
    <mergeCell ref="AN2:AS2"/>
    <mergeCell ref="AN3:AP4"/>
    <mergeCell ref="AQ3:AS4"/>
    <mergeCell ref="AG6:AG7"/>
    <mergeCell ref="AH6:AH7"/>
    <mergeCell ref="AL6:AL7"/>
    <mergeCell ref="AM6:AM7"/>
    <mergeCell ref="AN6:AN7"/>
    <mergeCell ref="AO6:AO7"/>
    <mergeCell ref="AP6:AP7"/>
    <mergeCell ref="AQ6:AQ7"/>
    <mergeCell ref="AR6:AR7"/>
    <mergeCell ref="AS6:AS7"/>
    <mergeCell ref="AA22:AC22"/>
    <mergeCell ref="AD22:AF22"/>
    <mergeCell ref="T9:T10"/>
    <mergeCell ref="AC9:AC10"/>
    <mergeCell ref="AD9:AD10"/>
    <mergeCell ref="AE9:AE10"/>
    <mergeCell ref="U9:U10"/>
    <mergeCell ref="Z9:Z10"/>
    <mergeCell ref="Y9:Y10"/>
    <mergeCell ref="AF9:AF10"/>
    <mergeCell ref="AB9:AB10"/>
    <mergeCell ref="AA9:AA10"/>
    <mergeCell ref="U6:U7"/>
    <mergeCell ref="AA2:AF2"/>
    <mergeCell ref="AA3:AC4"/>
    <mergeCell ref="AD3:AF4"/>
    <mergeCell ref="AC6:AC7"/>
    <mergeCell ref="AD6:AD7"/>
    <mergeCell ref="AE6:AE7"/>
    <mergeCell ref="T2:Z4"/>
    <mergeCell ref="T6:T7"/>
    <mergeCell ref="AF6:AF7"/>
    <mergeCell ref="AB6:AB7"/>
    <mergeCell ref="AA6:AA7"/>
    <mergeCell ref="Z6:Z7"/>
    <mergeCell ref="Y6:Y7"/>
    <mergeCell ref="A11:K11"/>
    <mergeCell ref="A18:K18"/>
    <mergeCell ref="R9:R10"/>
    <mergeCell ref="A22:K22"/>
    <mergeCell ref="A9:A10"/>
    <mergeCell ref="B9:B10"/>
    <mergeCell ref="C9:C10"/>
    <mergeCell ref="D9:D10"/>
    <mergeCell ref="E9:E10"/>
    <mergeCell ref="F9:F10"/>
    <mergeCell ref="H9:H10"/>
    <mergeCell ref="G9:G10"/>
    <mergeCell ref="L9:L10"/>
    <mergeCell ref="M9:M10"/>
    <mergeCell ref="Q22:S22"/>
    <mergeCell ref="N22:P22"/>
    <mergeCell ref="S9:S10"/>
    <mergeCell ref="N9:N10"/>
    <mergeCell ref="O9:O10"/>
    <mergeCell ref="P9:P10"/>
    <mergeCell ref="Q9:Q10"/>
    <mergeCell ref="N2:S2"/>
    <mergeCell ref="N3:P4"/>
    <mergeCell ref="Q3:S4"/>
    <mergeCell ref="P6:P7"/>
    <mergeCell ref="Q6:Q7"/>
    <mergeCell ref="R6:R7"/>
    <mergeCell ref="S6:S7"/>
    <mergeCell ref="N6:N7"/>
    <mergeCell ref="O6:O7"/>
    <mergeCell ref="A2:B4"/>
    <mergeCell ref="E6:E7"/>
    <mergeCell ref="H6:H7"/>
    <mergeCell ref="A6:A7"/>
    <mergeCell ref="B6:B7"/>
    <mergeCell ref="H2:M4"/>
    <mergeCell ref="L6:L7"/>
    <mergeCell ref="M6:M7"/>
    <mergeCell ref="C6:C7"/>
    <mergeCell ref="D6:D7"/>
    <mergeCell ref="F6:F7"/>
    <mergeCell ref="C2:G4"/>
    <mergeCell ref="G6:G7"/>
  </mergeCells>
  <conditionalFormatting sqref="P6">
    <cfRule type="containsText" dxfId="471" priority="593" operator="containsText" text="Extremo">
      <formula>NOT(ISERROR(SEARCH("Extremo",P6)))</formula>
    </cfRule>
    <cfRule type="containsText" dxfId="470" priority="594" operator="containsText" text="Alto">
      <formula>NOT(ISERROR(SEARCH("Alto",P6)))</formula>
    </cfRule>
    <cfRule type="containsText" dxfId="469" priority="595" operator="containsText" text="Moderado">
      <formula>NOT(ISERROR(SEARCH("Moderado",P6)))</formula>
    </cfRule>
    <cfRule type="containsText" dxfId="468" priority="596" operator="containsText" text="Bajo">
      <formula>NOT(ISERROR(SEARCH("Bajo",P6)))</formula>
    </cfRule>
  </conditionalFormatting>
  <conditionalFormatting sqref="R6">
    <cfRule type="containsText" dxfId="467" priority="589" operator="containsText" text="ZONA DE RIESGO EXTREMA">
      <formula>NOT(ISERROR(SEARCH("ZONA DE RIESGO EXTREMA",R6)))</formula>
    </cfRule>
    <cfRule type="containsText" dxfId="466" priority="590" operator="containsText" text="ZONA DE RIESGO ALTA">
      <formula>NOT(ISERROR(SEARCH("ZONA DE RIESGO ALTA",R6)))</formula>
    </cfRule>
    <cfRule type="containsText" dxfId="465" priority="591" operator="containsText" text="ZONA DE RIESGO MODERADA">
      <formula>NOT(ISERROR(SEARCH("ZONA DE RIESGO MODERADA",R6)))</formula>
    </cfRule>
    <cfRule type="containsText" dxfId="464" priority="592" operator="containsText" text="ZONA DE RIESGO BAJA">
      <formula>NOT(ISERROR(SEARCH("ZONA DE RIESGO BAJA",R6)))</formula>
    </cfRule>
  </conditionalFormatting>
  <conditionalFormatting sqref="S6">
    <cfRule type="containsText" dxfId="463" priority="585" operator="containsText" text="Extremo">
      <formula>NOT(ISERROR(SEARCH("Extremo",S6)))</formula>
    </cfRule>
    <cfRule type="containsText" dxfId="462" priority="586" operator="containsText" text="Alto">
      <formula>NOT(ISERROR(SEARCH("Alto",S6)))</formula>
    </cfRule>
    <cfRule type="containsText" dxfId="461" priority="587" operator="containsText" text="Moderado">
      <formula>NOT(ISERROR(SEARCH("Moderado",S6)))</formula>
    </cfRule>
    <cfRule type="containsText" dxfId="460" priority="588" operator="containsText" text="Bajo">
      <formula>NOT(ISERROR(SEARCH("Bajo",S6)))</formula>
    </cfRule>
  </conditionalFormatting>
  <conditionalFormatting sqref="P8">
    <cfRule type="containsText" dxfId="459" priority="581" operator="containsText" text="Extremo">
      <formula>NOT(ISERROR(SEARCH("Extremo",P8)))</formula>
    </cfRule>
    <cfRule type="containsText" dxfId="458" priority="582" operator="containsText" text="Alto">
      <formula>NOT(ISERROR(SEARCH("Alto",P8)))</formula>
    </cfRule>
    <cfRule type="containsText" dxfId="457" priority="583" operator="containsText" text="Moderado">
      <formula>NOT(ISERROR(SEARCH("Moderado",P8)))</formula>
    </cfRule>
    <cfRule type="containsText" dxfId="456" priority="584" operator="containsText" text="Bajo">
      <formula>NOT(ISERROR(SEARCH("Bajo",P8)))</formula>
    </cfRule>
  </conditionalFormatting>
  <conditionalFormatting sqref="R8">
    <cfRule type="containsText" dxfId="455" priority="577" operator="containsText" text="ZONA DE RIESGO EXTREMA">
      <formula>NOT(ISERROR(SEARCH("ZONA DE RIESGO EXTREMA",R8)))</formula>
    </cfRule>
    <cfRule type="containsText" dxfId="454" priority="578" operator="containsText" text="ZONA DE RIESGO ALTA">
      <formula>NOT(ISERROR(SEARCH("ZONA DE RIESGO ALTA",R8)))</formula>
    </cfRule>
    <cfRule type="containsText" dxfId="453" priority="579" operator="containsText" text="ZONA DE RIESGO MODERADA">
      <formula>NOT(ISERROR(SEARCH("ZONA DE RIESGO MODERADA",R8)))</formula>
    </cfRule>
    <cfRule type="containsText" dxfId="452" priority="580" operator="containsText" text="ZONA DE RIESGO BAJA">
      <formula>NOT(ISERROR(SEARCH("ZONA DE RIESGO BAJA",R8)))</formula>
    </cfRule>
  </conditionalFormatting>
  <conditionalFormatting sqref="S8">
    <cfRule type="containsText" dxfId="451" priority="573" operator="containsText" text="Extremo">
      <formula>NOT(ISERROR(SEARCH("Extremo",S8)))</formula>
    </cfRule>
    <cfRule type="containsText" dxfId="450" priority="574" operator="containsText" text="Alto">
      <formula>NOT(ISERROR(SEARCH("Alto",S8)))</formula>
    </cfRule>
    <cfRule type="containsText" dxfId="449" priority="575" operator="containsText" text="Moderado">
      <formula>NOT(ISERROR(SEARCH("Moderado",S8)))</formula>
    </cfRule>
    <cfRule type="containsText" dxfId="448" priority="576" operator="containsText" text="Bajo">
      <formula>NOT(ISERROR(SEARCH("Bajo",S8)))</formula>
    </cfRule>
  </conditionalFormatting>
  <conditionalFormatting sqref="P9">
    <cfRule type="containsText" dxfId="447" priority="569" operator="containsText" text="Extremo">
      <formula>NOT(ISERROR(SEARCH("Extremo",P9)))</formula>
    </cfRule>
    <cfRule type="containsText" dxfId="446" priority="570" operator="containsText" text="Alto">
      <formula>NOT(ISERROR(SEARCH("Alto",P9)))</formula>
    </cfRule>
    <cfRule type="containsText" dxfId="445" priority="571" operator="containsText" text="Moderado">
      <formula>NOT(ISERROR(SEARCH("Moderado",P9)))</formula>
    </cfRule>
    <cfRule type="containsText" dxfId="444" priority="572" operator="containsText" text="Bajo">
      <formula>NOT(ISERROR(SEARCH("Bajo",P9)))</formula>
    </cfRule>
  </conditionalFormatting>
  <conditionalFormatting sqref="R9">
    <cfRule type="containsText" dxfId="443" priority="565" operator="containsText" text="ZONA DE RIESGO EXTREMA">
      <formula>NOT(ISERROR(SEARCH("ZONA DE RIESGO EXTREMA",R9)))</formula>
    </cfRule>
    <cfRule type="containsText" dxfId="442" priority="566" operator="containsText" text="ZONA DE RIESGO ALTA">
      <formula>NOT(ISERROR(SEARCH("ZONA DE RIESGO ALTA",R9)))</formula>
    </cfRule>
    <cfRule type="containsText" dxfId="441" priority="567" operator="containsText" text="ZONA DE RIESGO MODERADA">
      <formula>NOT(ISERROR(SEARCH("ZONA DE RIESGO MODERADA",R9)))</formula>
    </cfRule>
    <cfRule type="containsText" dxfId="440" priority="568" operator="containsText" text="ZONA DE RIESGO BAJA">
      <formula>NOT(ISERROR(SEARCH("ZONA DE RIESGO BAJA",R9)))</formula>
    </cfRule>
  </conditionalFormatting>
  <conditionalFormatting sqref="S9">
    <cfRule type="containsText" dxfId="439" priority="561" operator="containsText" text="Extremo">
      <formula>NOT(ISERROR(SEARCH("Extremo",S9)))</formula>
    </cfRule>
    <cfRule type="containsText" dxfId="438" priority="562" operator="containsText" text="Alto">
      <formula>NOT(ISERROR(SEARCH("Alto",S9)))</formula>
    </cfRule>
    <cfRule type="containsText" dxfId="437" priority="563" operator="containsText" text="Moderado">
      <formula>NOT(ISERROR(SEARCH("Moderado",S9)))</formula>
    </cfRule>
    <cfRule type="containsText" dxfId="436" priority="564" operator="containsText" text="Bajo">
      <formula>NOT(ISERROR(SEARCH("Bajo",S9)))</formula>
    </cfRule>
  </conditionalFormatting>
  <conditionalFormatting sqref="P12:P16">
    <cfRule type="containsText" dxfId="435" priority="557" operator="containsText" text="Extremo">
      <formula>NOT(ISERROR(SEARCH("Extremo",P12)))</formula>
    </cfRule>
    <cfRule type="containsText" dxfId="434" priority="558" operator="containsText" text="Alto">
      <formula>NOT(ISERROR(SEARCH("Alto",P12)))</formula>
    </cfRule>
    <cfRule type="containsText" dxfId="433" priority="559" operator="containsText" text="Moderado">
      <formula>NOT(ISERROR(SEARCH("Moderado",P12)))</formula>
    </cfRule>
    <cfRule type="containsText" dxfId="432" priority="560" operator="containsText" text="Bajo">
      <formula>NOT(ISERROR(SEARCH("Bajo",P12)))</formula>
    </cfRule>
  </conditionalFormatting>
  <conditionalFormatting sqref="P17">
    <cfRule type="containsText" dxfId="431" priority="545" operator="containsText" text="Extremo">
      <formula>NOT(ISERROR(SEARCH("Extremo",P17)))</formula>
    </cfRule>
    <cfRule type="containsText" dxfId="430" priority="546" operator="containsText" text="Alto">
      <formula>NOT(ISERROR(SEARCH("Alto",P17)))</formula>
    </cfRule>
    <cfRule type="containsText" dxfId="429" priority="547" operator="containsText" text="Moderado">
      <formula>NOT(ISERROR(SEARCH("Moderado",P17)))</formula>
    </cfRule>
    <cfRule type="containsText" dxfId="428" priority="548" operator="containsText" text="Bajo">
      <formula>NOT(ISERROR(SEARCH("Bajo",P17)))</formula>
    </cfRule>
  </conditionalFormatting>
  <conditionalFormatting sqref="P20:P21">
    <cfRule type="containsText" dxfId="427" priority="497" operator="containsText" text="Extremo">
      <formula>NOT(ISERROR(SEARCH("Extremo",P20)))</formula>
    </cfRule>
    <cfRule type="containsText" dxfId="426" priority="498" operator="containsText" text="Alto">
      <formula>NOT(ISERROR(SEARCH("Alto",P20)))</formula>
    </cfRule>
    <cfRule type="containsText" dxfId="425" priority="499" operator="containsText" text="Moderado">
      <formula>NOT(ISERROR(SEARCH("Moderado",P20)))</formula>
    </cfRule>
    <cfRule type="containsText" dxfId="424" priority="500" operator="containsText" text="Bajo">
      <formula>NOT(ISERROR(SEARCH("Bajo",P20)))</formula>
    </cfRule>
  </conditionalFormatting>
  <conditionalFormatting sqref="R17">
    <cfRule type="containsText" dxfId="423" priority="533" operator="containsText" text="ZONA DE RIESGO EXTREMA">
      <formula>NOT(ISERROR(SEARCH("ZONA DE RIESGO EXTREMA",R17)))</formula>
    </cfRule>
    <cfRule type="containsText" dxfId="422" priority="534" operator="containsText" text="ZONA DE RIESGO ALTA">
      <formula>NOT(ISERROR(SEARCH("ZONA DE RIESGO ALTA",R17)))</formula>
    </cfRule>
    <cfRule type="containsText" dxfId="421" priority="535" operator="containsText" text="ZONA DE RIESGO MODERADA">
      <formula>NOT(ISERROR(SEARCH("ZONA DE RIESGO MODERADA",R17)))</formula>
    </cfRule>
    <cfRule type="containsText" dxfId="420" priority="536" operator="containsText" text="ZONA DE RIESGO BAJA">
      <formula>NOT(ISERROR(SEARCH("ZONA DE RIESGO BAJA",R17)))</formula>
    </cfRule>
  </conditionalFormatting>
  <conditionalFormatting sqref="S17">
    <cfRule type="containsText" dxfId="419" priority="529" operator="containsText" text="Extremo">
      <formula>NOT(ISERROR(SEARCH("Extremo",S17)))</formula>
    </cfRule>
    <cfRule type="containsText" dxfId="418" priority="530" operator="containsText" text="Alto">
      <formula>NOT(ISERROR(SEARCH("Alto",S17)))</formula>
    </cfRule>
    <cfRule type="containsText" dxfId="417" priority="531" operator="containsText" text="Moderado">
      <formula>NOT(ISERROR(SEARCH("Moderado",S17)))</formula>
    </cfRule>
    <cfRule type="containsText" dxfId="416" priority="532" operator="containsText" text="Bajo">
      <formula>NOT(ISERROR(SEARCH("Bajo",S17)))</formula>
    </cfRule>
  </conditionalFormatting>
  <conditionalFormatting sqref="R21">
    <cfRule type="containsText" dxfId="415" priority="509" operator="containsText" text="ZONA DE RIESGO EXTREMA">
      <formula>NOT(ISERROR(SEARCH("ZONA DE RIESGO EXTREMA",R21)))</formula>
    </cfRule>
    <cfRule type="containsText" dxfId="414" priority="510" operator="containsText" text="ZONA DE RIESGO ALTA">
      <formula>NOT(ISERROR(SEARCH("ZONA DE RIESGO ALTA",R21)))</formula>
    </cfRule>
    <cfRule type="containsText" dxfId="413" priority="511" operator="containsText" text="ZONA DE RIESGO MODERADA">
      <formula>NOT(ISERROR(SEARCH("ZONA DE RIESGO MODERADA",R21)))</formula>
    </cfRule>
    <cfRule type="containsText" dxfId="412" priority="512" operator="containsText" text="ZONA DE RIESGO BAJA">
      <formula>NOT(ISERROR(SEARCH("ZONA DE RIESGO BAJA",R21)))</formula>
    </cfRule>
  </conditionalFormatting>
  <conditionalFormatting sqref="S21">
    <cfRule type="containsText" dxfId="411" priority="505" operator="containsText" text="Extremo">
      <formula>NOT(ISERROR(SEARCH("Extremo",S21)))</formula>
    </cfRule>
    <cfRule type="containsText" dxfId="410" priority="506" operator="containsText" text="Alto">
      <formula>NOT(ISERROR(SEARCH("Alto",S21)))</formula>
    </cfRule>
    <cfRule type="containsText" dxfId="409" priority="507" operator="containsText" text="Moderado">
      <formula>NOT(ISERROR(SEARCH("Moderado",S21)))</formula>
    </cfRule>
    <cfRule type="containsText" dxfId="408" priority="508" operator="containsText" text="Bajo">
      <formula>NOT(ISERROR(SEARCH("Bajo",S21)))</formula>
    </cfRule>
  </conditionalFormatting>
  <conditionalFormatting sqref="P19">
    <cfRule type="containsText" dxfId="407" priority="501" operator="containsText" text="Extremo">
      <formula>NOT(ISERROR(SEARCH("Extremo",P19)))</formula>
    </cfRule>
    <cfRule type="containsText" dxfId="406" priority="502" operator="containsText" text="Alto">
      <formula>NOT(ISERROR(SEARCH("Alto",P19)))</formula>
    </cfRule>
    <cfRule type="containsText" dxfId="405" priority="503" operator="containsText" text="Moderado">
      <formula>NOT(ISERROR(SEARCH("Moderado",P19)))</formula>
    </cfRule>
    <cfRule type="containsText" dxfId="404" priority="504" operator="containsText" text="Bajo">
      <formula>NOT(ISERROR(SEARCH("Bajo",P19)))</formula>
    </cfRule>
  </conditionalFormatting>
  <conditionalFormatting sqref="AE21">
    <cfRule type="containsText" dxfId="403" priority="417" operator="containsText" text="ZONA DE RIESGO EXTREMA">
      <formula>NOT(ISERROR(SEARCH("ZONA DE RIESGO EXTREMA",AE21)))</formula>
    </cfRule>
    <cfRule type="containsText" dxfId="402" priority="418" operator="containsText" text="ZONA DE RIESGO ALTA">
      <formula>NOT(ISERROR(SEARCH("ZONA DE RIESGO ALTA",AE21)))</formula>
    </cfRule>
    <cfRule type="containsText" dxfId="401" priority="419" operator="containsText" text="ZONA DE RIESGO MODERADA">
      <formula>NOT(ISERROR(SEARCH("ZONA DE RIESGO MODERADA",AE21)))</formula>
    </cfRule>
    <cfRule type="containsText" dxfId="400" priority="420" operator="containsText" text="ZONA DE RIESGO BAJA">
      <formula>NOT(ISERROR(SEARCH("ZONA DE RIESGO BAJA",AE21)))</formula>
    </cfRule>
  </conditionalFormatting>
  <conditionalFormatting sqref="AF21">
    <cfRule type="containsText" dxfId="399" priority="413" operator="containsText" text="Extremo">
      <formula>NOT(ISERROR(SEARCH("Extremo",AF21)))</formula>
    </cfRule>
    <cfRule type="containsText" dxfId="398" priority="414" operator="containsText" text="Alto">
      <formula>NOT(ISERROR(SEARCH("Alto",AF21)))</formula>
    </cfRule>
    <cfRule type="containsText" dxfId="397" priority="415" operator="containsText" text="Moderado">
      <formula>NOT(ISERROR(SEARCH("Moderado",AF21)))</formula>
    </cfRule>
    <cfRule type="containsText" dxfId="396" priority="416" operator="containsText" text="Bajo">
      <formula>NOT(ISERROR(SEARCH("Bajo",AF21)))</formula>
    </cfRule>
  </conditionalFormatting>
  <conditionalFormatting sqref="AC12:AC16">
    <cfRule type="containsText" dxfId="395" priority="389" operator="containsText" text="Extremo">
      <formula>NOT(ISERROR(SEARCH("Extremo",AC12)))</formula>
    </cfRule>
    <cfRule type="containsText" dxfId="394" priority="390" operator="containsText" text="Alto">
      <formula>NOT(ISERROR(SEARCH("Alto",AC12)))</formula>
    </cfRule>
    <cfRule type="containsText" dxfId="393" priority="391" operator="containsText" text="Moderado">
      <formula>NOT(ISERROR(SEARCH("Moderado",AC12)))</formula>
    </cfRule>
    <cfRule type="containsText" dxfId="392" priority="392" operator="containsText" text="Bajo">
      <formula>NOT(ISERROR(SEARCH("Bajo",AC12)))</formula>
    </cfRule>
  </conditionalFormatting>
  <conditionalFormatting sqref="AC17">
    <cfRule type="containsText" dxfId="391" priority="385" operator="containsText" text="Extremo">
      <formula>NOT(ISERROR(SEARCH("Extremo",AC17)))</formula>
    </cfRule>
    <cfRule type="containsText" dxfId="390" priority="386" operator="containsText" text="Alto">
      <formula>NOT(ISERROR(SEARCH("Alto",AC17)))</formula>
    </cfRule>
    <cfRule type="containsText" dxfId="389" priority="387" operator="containsText" text="Moderado">
      <formula>NOT(ISERROR(SEARCH("Moderado",AC17)))</formula>
    </cfRule>
    <cfRule type="containsText" dxfId="388" priority="388" operator="containsText" text="Bajo">
      <formula>NOT(ISERROR(SEARCH("Bajo",AC17)))</formula>
    </cfRule>
  </conditionalFormatting>
  <conditionalFormatting sqref="AC20:AC21">
    <cfRule type="containsText" dxfId="387" priority="377" operator="containsText" text="Extremo">
      <formula>NOT(ISERROR(SEARCH("Extremo",AC20)))</formula>
    </cfRule>
    <cfRule type="containsText" dxfId="386" priority="378" operator="containsText" text="Alto">
      <formula>NOT(ISERROR(SEARCH("Alto",AC20)))</formula>
    </cfRule>
    <cfRule type="containsText" dxfId="385" priority="379" operator="containsText" text="Moderado">
      <formula>NOT(ISERROR(SEARCH("Moderado",AC20)))</formula>
    </cfRule>
    <cfRule type="containsText" dxfId="384" priority="380" operator="containsText" text="Bajo">
      <formula>NOT(ISERROR(SEARCH("Bajo",AC20)))</formula>
    </cfRule>
  </conditionalFormatting>
  <conditionalFormatting sqref="AC19">
    <cfRule type="containsText" dxfId="383" priority="381" operator="containsText" text="Extremo">
      <formula>NOT(ISERROR(SEARCH("Extremo",AC19)))</formula>
    </cfRule>
    <cfRule type="containsText" dxfId="382" priority="382" operator="containsText" text="Alto">
      <formula>NOT(ISERROR(SEARCH("Alto",AC19)))</formula>
    </cfRule>
    <cfRule type="containsText" dxfId="381" priority="383" operator="containsText" text="Moderado">
      <formula>NOT(ISERROR(SEARCH("Moderado",AC19)))</formula>
    </cfRule>
    <cfRule type="containsText" dxfId="380" priority="384" operator="containsText" text="Bajo">
      <formula>NOT(ISERROR(SEARCH("Bajo",AC19)))</formula>
    </cfRule>
  </conditionalFormatting>
  <conditionalFormatting sqref="AC6">
    <cfRule type="containsText" dxfId="379" priority="373" operator="containsText" text="Extremo">
      <formula>NOT(ISERROR(SEARCH("Extremo",AC6)))</formula>
    </cfRule>
    <cfRule type="containsText" dxfId="378" priority="374" operator="containsText" text="Alto">
      <formula>NOT(ISERROR(SEARCH("Alto",AC6)))</formula>
    </cfRule>
    <cfRule type="containsText" dxfId="377" priority="375" operator="containsText" text="Moderado">
      <formula>NOT(ISERROR(SEARCH("Moderado",AC6)))</formula>
    </cfRule>
    <cfRule type="containsText" dxfId="376" priority="376" operator="containsText" text="Bajo">
      <formula>NOT(ISERROR(SEARCH("Bajo",AC6)))</formula>
    </cfRule>
  </conditionalFormatting>
  <conditionalFormatting sqref="AE6">
    <cfRule type="containsText" dxfId="375" priority="369" operator="containsText" text="ZONA DE RIESGO EXTREMA">
      <formula>NOT(ISERROR(SEARCH("ZONA DE RIESGO EXTREMA",AE6)))</formula>
    </cfRule>
    <cfRule type="containsText" dxfId="374" priority="370" operator="containsText" text="ZONA DE RIESGO ALTA">
      <formula>NOT(ISERROR(SEARCH("ZONA DE RIESGO ALTA",AE6)))</formula>
    </cfRule>
    <cfRule type="containsText" dxfId="373" priority="371" operator="containsText" text="ZONA DE RIESGO MODERADA">
      <formula>NOT(ISERROR(SEARCH("ZONA DE RIESGO MODERADA",AE6)))</formula>
    </cfRule>
    <cfRule type="containsText" dxfId="372" priority="372" operator="containsText" text="ZONA DE RIESGO BAJA">
      <formula>NOT(ISERROR(SEARCH("ZONA DE RIESGO BAJA",AE6)))</formula>
    </cfRule>
  </conditionalFormatting>
  <conditionalFormatting sqref="AF6">
    <cfRule type="containsText" dxfId="371" priority="365" operator="containsText" text="Extremo">
      <formula>NOT(ISERROR(SEARCH("Extremo",AF6)))</formula>
    </cfRule>
    <cfRule type="containsText" dxfId="370" priority="366" operator="containsText" text="Alto">
      <formula>NOT(ISERROR(SEARCH("Alto",AF6)))</formula>
    </cfRule>
    <cfRule type="containsText" dxfId="369" priority="367" operator="containsText" text="Moderado">
      <formula>NOT(ISERROR(SEARCH("Moderado",AF6)))</formula>
    </cfRule>
    <cfRule type="containsText" dxfId="368" priority="368" operator="containsText" text="Bajo">
      <formula>NOT(ISERROR(SEARCH("Bajo",AF6)))</formula>
    </cfRule>
  </conditionalFormatting>
  <conditionalFormatting sqref="AC8">
    <cfRule type="containsText" dxfId="367" priority="361" operator="containsText" text="Extremo">
      <formula>NOT(ISERROR(SEARCH("Extremo",AC8)))</formula>
    </cfRule>
    <cfRule type="containsText" dxfId="366" priority="362" operator="containsText" text="Alto">
      <formula>NOT(ISERROR(SEARCH("Alto",AC8)))</formula>
    </cfRule>
    <cfRule type="containsText" dxfId="365" priority="363" operator="containsText" text="Moderado">
      <formula>NOT(ISERROR(SEARCH("Moderado",AC8)))</formula>
    </cfRule>
    <cfRule type="containsText" dxfId="364" priority="364" operator="containsText" text="Bajo">
      <formula>NOT(ISERROR(SEARCH("Bajo",AC8)))</formula>
    </cfRule>
  </conditionalFormatting>
  <conditionalFormatting sqref="AE8">
    <cfRule type="containsText" dxfId="363" priority="357" operator="containsText" text="ZONA DE RIESGO EXTREMA">
      <formula>NOT(ISERROR(SEARCH("ZONA DE RIESGO EXTREMA",AE8)))</formula>
    </cfRule>
    <cfRule type="containsText" dxfId="362" priority="358" operator="containsText" text="ZONA DE RIESGO ALTA">
      <formula>NOT(ISERROR(SEARCH("ZONA DE RIESGO ALTA",AE8)))</formula>
    </cfRule>
    <cfRule type="containsText" dxfId="361" priority="359" operator="containsText" text="ZONA DE RIESGO MODERADA">
      <formula>NOT(ISERROR(SEARCH("ZONA DE RIESGO MODERADA",AE8)))</formula>
    </cfRule>
    <cfRule type="containsText" dxfId="360" priority="360" operator="containsText" text="ZONA DE RIESGO BAJA">
      <formula>NOT(ISERROR(SEARCH("ZONA DE RIESGO BAJA",AE8)))</formula>
    </cfRule>
  </conditionalFormatting>
  <conditionalFormatting sqref="AF8">
    <cfRule type="containsText" dxfId="359" priority="353" operator="containsText" text="Extremo">
      <formula>NOT(ISERROR(SEARCH("Extremo",AF8)))</formula>
    </cfRule>
    <cfRule type="containsText" dxfId="358" priority="354" operator="containsText" text="Alto">
      <formula>NOT(ISERROR(SEARCH("Alto",AF8)))</formula>
    </cfRule>
    <cfRule type="containsText" dxfId="357" priority="355" operator="containsText" text="Moderado">
      <formula>NOT(ISERROR(SEARCH("Moderado",AF8)))</formula>
    </cfRule>
    <cfRule type="containsText" dxfId="356" priority="356" operator="containsText" text="Bajo">
      <formula>NOT(ISERROR(SEARCH("Bajo",AF8)))</formula>
    </cfRule>
  </conditionalFormatting>
  <conditionalFormatting sqref="AC9">
    <cfRule type="containsText" dxfId="355" priority="349" operator="containsText" text="Extremo">
      <formula>NOT(ISERROR(SEARCH("Extremo",AC9)))</formula>
    </cfRule>
    <cfRule type="containsText" dxfId="354" priority="350" operator="containsText" text="Alto">
      <formula>NOT(ISERROR(SEARCH("Alto",AC9)))</formula>
    </cfRule>
    <cfRule type="containsText" dxfId="353" priority="351" operator="containsText" text="Moderado">
      <formula>NOT(ISERROR(SEARCH("Moderado",AC9)))</formula>
    </cfRule>
    <cfRule type="containsText" dxfId="352" priority="352" operator="containsText" text="Bajo">
      <formula>NOT(ISERROR(SEARCH("Bajo",AC9)))</formula>
    </cfRule>
  </conditionalFormatting>
  <conditionalFormatting sqref="AE9">
    <cfRule type="containsText" dxfId="351" priority="345" operator="containsText" text="ZONA DE RIESGO EXTREMA">
      <formula>NOT(ISERROR(SEARCH("ZONA DE RIESGO EXTREMA",AE9)))</formula>
    </cfRule>
    <cfRule type="containsText" dxfId="350" priority="346" operator="containsText" text="ZONA DE RIESGO ALTA">
      <formula>NOT(ISERROR(SEARCH("ZONA DE RIESGO ALTA",AE9)))</formula>
    </cfRule>
    <cfRule type="containsText" dxfId="349" priority="347" operator="containsText" text="ZONA DE RIESGO MODERADA">
      <formula>NOT(ISERROR(SEARCH("ZONA DE RIESGO MODERADA",AE9)))</formula>
    </cfRule>
    <cfRule type="containsText" dxfId="348" priority="348" operator="containsText" text="ZONA DE RIESGO BAJA">
      <formula>NOT(ISERROR(SEARCH("ZONA DE RIESGO BAJA",AE9)))</formula>
    </cfRule>
  </conditionalFormatting>
  <conditionalFormatting sqref="AF9">
    <cfRule type="containsText" dxfId="347" priority="341" operator="containsText" text="Extremo">
      <formula>NOT(ISERROR(SEARCH("Extremo",AF9)))</formula>
    </cfRule>
    <cfRule type="containsText" dxfId="346" priority="342" operator="containsText" text="Alto">
      <formula>NOT(ISERROR(SEARCH("Alto",AF9)))</formula>
    </cfRule>
    <cfRule type="containsText" dxfId="345" priority="343" operator="containsText" text="Moderado">
      <formula>NOT(ISERROR(SEARCH("Moderado",AF9)))</formula>
    </cfRule>
    <cfRule type="containsText" dxfId="344" priority="344" operator="containsText" text="Bajo">
      <formula>NOT(ISERROR(SEARCH("Bajo",AF9)))</formula>
    </cfRule>
  </conditionalFormatting>
  <conditionalFormatting sqref="AE12:AE16">
    <cfRule type="containsText" dxfId="343" priority="337" operator="containsText" text="ZONA DE RIESGO EXTREMA">
      <formula>NOT(ISERROR(SEARCH("ZONA DE RIESGO EXTREMA",AE12)))</formula>
    </cfRule>
    <cfRule type="containsText" dxfId="342" priority="338" operator="containsText" text="ZONA DE RIESGO ALTA">
      <formula>NOT(ISERROR(SEARCH("ZONA DE RIESGO ALTA",AE12)))</formula>
    </cfRule>
    <cfRule type="containsText" dxfId="341" priority="339" operator="containsText" text="ZONA DE RIESGO MODERADA">
      <formula>NOT(ISERROR(SEARCH("ZONA DE RIESGO MODERADA",AE12)))</formula>
    </cfRule>
    <cfRule type="containsText" dxfId="340" priority="340" operator="containsText" text="ZONA DE RIESGO BAJA">
      <formula>NOT(ISERROR(SEARCH("ZONA DE RIESGO BAJA",AE12)))</formula>
    </cfRule>
  </conditionalFormatting>
  <conditionalFormatting sqref="AF12:AF16">
    <cfRule type="containsText" dxfId="339" priority="333" operator="containsText" text="Extremo">
      <formula>NOT(ISERROR(SEARCH("Extremo",AF12)))</formula>
    </cfRule>
    <cfRule type="containsText" dxfId="338" priority="334" operator="containsText" text="Alto">
      <formula>NOT(ISERROR(SEARCH("Alto",AF12)))</formula>
    </cfRule>
    <cfRule type="containsText" dxfId="337" priority="335" operator="containsText" text="Moderado">
      <formula>NOT(ISERROR(SEARCH("Moderado",AF12)))</formula>
    </cfRule>
    <cfRule type="containsText" dxfId="336" priority="336" operator="containsText" text="Bajo">
      <formula>NOT(ISERROR(SEARCH("Bajo",AF12)))</formula>
    </cfRule>
  </conditionalFormatting>
  <conditionalFormatting sqref="R12:R16">
    <cfRule type="containsText" dxfId="335" priority="329" operator="containsText" text="ZONA DE RIESGO EXTREMA">
      <formula>NOT(ISERROR(SEARCH("ZONA DE RIESGO EXTREMA",R12)))</formula>
    </cfRule>
    <cfRule type="containsText" dxfId="334" priority="330" operator="containsText" text="ZONA DE RIESGO ALTA">
      <formula>NOT(ISERROR(SEARCH("ZONA DE RIESGO ALTA",R12)))</formula>
    </cfRule>
    <cfRule type="containsText" dxfId="333" priority="331" operator="containsText" text="ZONA DE RIESGO MODERADA">
      <formula>NOT(ISERROR(SEARCH("ZONA DE RIESGO MODERADA",R12)))</formula>
    </cfRule>
    <cfRule type="containsText" dxfId="332" priority="332" operator="containsText" text="ZONA DE RIESGO BAJA">
      <formula>NOT(ISERROR(SEARCH("ZONA DE RIESGO BAJA",R12)))</formula>
    </cfRule>
  </conditionalFormatting>
  <conditionalFormatting sqref="S12:S16">
    <cfRule type="containsText" dxfId="331" priority="325" operator="containsText" text="Extremo">
      <formula>NOT(ISERROR(SEARCH("Extremo",S12)))</formula>
    </cfRule>
    <cfRule type="containsText" dxfId="330" priority="326" operator="containsText" text="Alto">
      <formula>NOT(ISERROR(SEARCH("Alto",S12)))</formula>
    </cfRule>
    <cfRule type="containsText" dxfId="329" priority="327" operator="containsText" text="Moderado">
      <formula>NOT(ISERROR(SEARCH("Moderado",S12)))</formula>
    </cfRule>
    <cfRule type="containsText" dxfId="328" priority="328" operator="containsText" text="Bajo">
      <formula>NOT(ISERROR(SEARCH("Bajo",S12)))</formula>
    </cfRule>
  </conditionalFormatting>
  <conditionalFormatting sqref="AE17">
    <cfRule type="containsText" dxfId="327" priority="321" operator="containsText" text="ZONA DE RIESGO EXTREMA">
      <formula>NOT(ISERROR(SEARCH("ZONA DE RIESGO EXTREMA",AE17)))</formula>
    </cfRule>
    <cfRule type="containsText" dxfId="326" priority="322" operator="containsText" text="ZONA DE RIESGO ALTA">
      <formula>NOT(ISERROR(SEARCH("ZONA DE RIESGO ALTA",AE17)))</formula>
    </cfRule>
    <cfRule type="containsText" dxfId="325" priority="323" operator="containsText" text="ZONA DE RIESGO MODERADA">
      <formula>NOT(ISERROR(SEARCH("ZONA DE RIESGO MODERADA",AE17)))</formula>
    </cfRule>
    <cfRule type="containsText" dxfId="324" priority="324" operator="containsText" text="ZONA DE RIESGO BAJA">
      <formula>NOT(ISERROR(SEARCH("ZONA DE RIESGO BAJA",AE17)))</formula>
    </cfRule>
  </conditionalFormatting>
  <conditionalFormatting sqref="AF17">
    <cfRule type="containsText" dxfId="323" priority="317" operator="containsText" text="Extremo">
      <formula>NOT(ISERROR(SEARCH("Extremo",AF17)))</formula>
    </cfRule>
    <cfRule type="containsText" dxfId="322" priority="318" operator="containsText" text="Alto">
      <formula>NOT(ISERROR(SEARCH("Alto",AF17)))</formula>
    </cfRule>
    <cfRule type="containsText" dxfId="321" priority="319" operator="containsText" text="Moderado">
      <formula>NOT(ISERROR(SEARCH("Moderado",AF17)))</formula>
    </cfRule>
    <cfRule type="containsText" dxfId="320" priority="320" operator="containsText" text="Bajo">
      <formula>NOT(ISERROR(SEARCH("Bajo",AF17)))</formula>
    </cfRule>
  </conditionalFormatting>
  <conditionalFormatting sqref="R19">
    <cfRule type="containsText" dxfId="319" priority="313" operator="containsText" text="ZONA DE RIESGO EXTREMA">
      <formula>NOT(ISERROR(SEARCH("ZONA DE RIESGO EXTREMA",R19)))</formula>
    </cfRule>
    <cfRule type="containsText" dxfId="318" priority="314" operator="containsText" text="ZONA DE RIESGO ALTA">
      <formula>NOT(ISERROR(SEARCH("ZONA DE RIESGO ALTA",R19)))</formula>
    </cfRule>
    <cfRule type="containsText" dxfId="317" priority="315" operator="containsText" text="ZONA DE RIESGO MODERADA">
      <formula>NOT(ISERROR(SEARCH("ZONA DE RIESGO MODERADA",R19)))</formula>
    </cfRule>
    <cfRule type="containsText" dxfId="316" priority="316" operator="containsText" text="ZONA DE RIESGO BAJA">
      <formula>NOT(ISERROR(SEARCH("ZONA DE RIESGO BAJA",R19)))</formula>
    </cfRule>
  </conditionalFormatting>
  <conditionalFormatting sqref="S19">
    <cfRule type="containsText" dxfId="315" priority="309" operator="containsText" text="Extremo">
      <formula>NOT(ISERROR(SEARCH("Extremo",S19)))</formula>
    </cfRule>
    <cfRule type="containsText" dxfId="314" priority="310" operator="containsText" text="Alto">
      <formula>NOT(ISERROR(SEARCH("Alto",S19)))</formula>
    </cfRule>
    <cfRule type="containsText" dxfId="313" priority="311" operator="containsText" text="Moderado">
      <formula>NOT(ISERROR(SEARCH("Moderado",S19)))</formula>
    </cfRule>
    <cfRule type="containsText" dxfId="312" priority="312" operator="containsText" text="Bajo">
      <formula>NOT(ISERROR(SEARCH("Bajo",S19)))</formula>
    </cfRule>
  </conditionalFormatting>
  <conditionalFormatting sqref="AE19">
    <cfRule type="containsText" dxfId="311" priority="305" operator="containsText" text="ZONA DE RIESGO EXTREMA">
      <formula>NOT(ISERROR(SEARCH("ZONA DE RIESGO EXTREMA",AE19)))</formula>
    </cfRule>
    <cfRule type="containsText" dxfId="310" priority="306" operator="containsText" text="ZONA DE RIESGO ALTA">
      <formula>NOT(ISERROR(SEARCH("ZONA DE RIESGO ALTA",AE19)))</formula>
    </cfRule>
    <cfRule type="containsText" dxfId="309" priority="307" operator="containsText" text="ZONA DE RIESGO MODERADA">
      <formula>NOT(ISERROR(SEARCH("ZONA DE RIESGO MODERADA",AE19)))</formula>
    </cfRule>
    <cfRule type="containsText" dxfId="308" priority="308" operator="containsText" text="ZONA DE RIESGO BAJA">
      <formula>NOT(ISERROR(SEARCH("ZONA DE RIESGO BAJA",AE19)))</formula>
    </cfRule>
  </conditionalFormatting>
  <conditionalFormatting sqref="AF19">
    <cfRule type="containsText" dxfId="307" priority="301" operator="containsText" text="Extremo">
      <formula>NOT(ISERROR(SEARCH("Extremo",AF19)))</formula>
    </cfRule>
    <cfRule type="containsText" dxfId="306" priority="302" operator="containsText" text="Alto">
      <formula>NOT(ISERROR(SEARCH("Alto",AF19)))</formula>
    </cfRule>
    <cfRule type="containsText" dxfId="305" priority="303" operator="containsText" text="Moderado">
      <formula>NOT(ISERROR(SEARCH("Moderado",AF19)))</formula>
    </cfRule>
    <cfRule type="containsText" dxfId="304" priority="304" operator="containsText" text="Bajo">
      <formula>NOT(ISERROR(SEARCH("Bajo",AF19)))</formula>
    </cfRule>
  </conditionalFormatting>
  <conditionalFormatting sqref="R20">
    <cfRule type="containsText" dxfId="303" priority="297" operator="containsText" text="ZONA DE RIESGO EXTREMA">
      <formula>NOT(ISERROR(SEARCH("ZONA DE RIESGO EXTREMA",R20)))</formula>
    </cfRule>
    <cfRule type="containsText" dxfId="302" priority="298" operator="containsText" text="ZONA DE RIESGO ALTA">
      <formula>NOT(ISERROR(SEARCH("ZONA DE RIESGO ALTA",R20)))</formula>
    </cfRule>
    <cfRule type="containsText" dxfId="301" priority="299" operator="containsText" text="ZONA DE RIESGO MODERADA">
      <formula>NOT(ISERROR(SEARCH("ZONA DE RIESGO MODERADA",R20)))</formula>
    </cfRule>
    <cfRule type="containsText" dxfId="300" priority="300" operator="containsText" text="ZONA DE RIESGO BAJA">
      <formula>NOT(ISERROR(SEARCH("ZONA DE RIESGO BAJA",R20)))</formula>
    </cfRule>
  </conditionalFormatting>
  <conditionalFormatting sqref="S20">
    <cfRule type="containsText" dxfId="299" priority="293" operator="containsText" text="Extremo">
      <formula>NOT(ISERROR(SEARCH("Extremo",S20)))</formula>
    </cfRule>
    <cfRule type="containsText" dxfId="298" priority="294" operator="containsText" text="Alto">
      <formula>NOT(ISERROR(SEARCH("Alto",S20)))</formula>
    </cfRule>
    <cfRule type="containsText" dxfId="297" priority="295" operator="containsText" text="Moderado">
      <formula>NOT(ISERROR(SEARCH("Moderado",S20)))</formula>
    </cfRule>
    <cfRule type="containsText" dxfId="296" priority="296" operator="containsText" text="Bajo">
      <formula>NOT(ISERROR(SEARCH("Bajo",S20)))</formula>
    </cfRule>
  </conditionalFormatting>
  <conditionalFormatting sqref="AE20">
    <cfRule type="containsText" dxfId="295" priority="289" operator="containsText" text="ZONA DE RIESGO EXTREMA">
      <formula>NOT(ISERROR(SEARCH("ZONA DE RIESGO EXTREMA",AE20)))</formula>
    </cfRule>
    <cfRule type="containsText" dxfId="294" priority="290" operator="containsText" text="ZONA DE RIESGO ALTA">
      <formula>NOT(ISERROR(SEARCH("ZONA DE RIESGO ALTA",AE20)))</formula>
    </cfRule>
    <cfRule type="containsText" dxfId="293" priority="291" operator="containsText" text="ZONA DE RIESGO MODERADA">
      <formula>NOT(ISERROR(SEARCH("ZONA DE RIESGO MODERADA",AE20)))</formula>
    </cfRule>
    <cfRule type="containsText" dxfId="292" priority="292" operator="containsText" text="ZONA DE RIESGO BAJA">
      <formula>NOT(ISERROR(SEARCH("ZONA DE RIESGO BAJA",AE20)))</formula>
    </cfRule>
  </conditionalFormatting>
  <conditionalFormatting sqref="AF20">
    <cfRule type="containsText" dxfId="291" priority="285" operator="containsText" text="Extremo">
      <formula>NOT(ISERROR(SEARCH("Extremo",AF20)))</formula>
    </cfRule>
    <cfRule type="containsText" dxfId="290" priority="286" operator="containsText" text="Alto">
      <formula>NOT(ISERROR(SEARCH("Alto",AF20)))</formula>
    </cfRule>
    <cfRule type="containsText" dxfId="289" priority="287" operator="containsText" text="Moderado">
      <formula>NOT(ISERROR(SEARCH("Moderado",AF20)))</formula>
    </cfRule>
    <cfRule type="containsText" dxfId="288" priority="288" operator="containsText" text="Bajo">
      <formula>NOT(ISERROR(SEARCH("Bajo",AF20)))</formula>
    </cfRule>
  </conditionalFormatting>
  <conditionalFormatting sqref="AR8">
    <cfRule type="containsText" dxfId="287" priority="173" operator="containsText" text="ZONA DE RIESGO EXTREMA">
      <formula>NOT(ISERROR(SEARCH("ZONA DE RIESGO EXTREMA",AR8)))</formula>
    </cfRule>
    <cfRule type="containsText" dxfId="286" priority="174" operator="containsText" text="ZONA DE RIESGO ALTA">
      <formula>NOT(ISERROR(SEARCH("ZONA DE RIESGO ALTA",AR8)))</formula>
    </cfRule>
    <cfRule type="containsText" dxfId="285" priority="175" operator="containsText" text="ZONA DE RIESGO MODERADA">
      <formula>NOT(ISERROR(SEARCH("ZONA DE RIESGO MODERADA",AR8)))</formula>
    </cfRule>
    <cfRule type="containsText" dxfId="284" priority="176" operator="containsText" text="ZONA DE RIESGO BAJA">
      <formula>NOT(ISERROR(SEARCH("ZONA DE RIESGO BAJA",AR8)))</formula>
    </cfRule>
  </conditionalFormatting>
  <conditionalFormatting sqref="AP21">
    <cfRule type="containsText" dxfId="283" priority="121" operator="containsText" text="Extremo">
      <formula>NOT(ISERROR(SEARCH("Extremo",AP21)))</formula>
    </cfRule>
    <cfRule type="containsText" dxfId="282" priority="122" operator="containsText" text="Alto">
      <formula>NOT(ISERROR(SEARCH("Alto",AP21)))</formula>
    </cfRule>
    <cfRule type="containsText" dxfId="281" priority="123" operator="containsText" text="Moderado">
      <formula>NOT(ISERROR(SEARCH("Moderado",AP21)))</formula>
    </cfRule>
    <cfRule type="containsText" dxfId="280" priority="124" operator="containsText" text="Bajo">
      <formula>NOT(ISERROR(SEARCH("Bajo",AP21)))</formula>
    </cfRule>
  </conditionalFormatting>
  <conditionalFormatting sqref="AS8">
    <cfRule type="containsText" dxfId="279" priority="169" operator="containsText" text="Extremo">
      <formula>NOT(ISERROR(SEARCH("Extremo",AS8)))</formula>
    </cfRule>
    <cfRule type="containsText" dxfId="278" priority="170" operator="containsText" text="Alto">
      <formula>NOT(ISERROR(SEARCH("Alto",AS8)))</formula>
    </cfRule>
    <cfRule type="containsText" dxfId="277" priority="171" operator="containsText" text="Moderado">
      <formula>NOT(ISERROR(SEARCH("Moderado",AS8)))</formula>
    </cfRule>
    <cfRule type="containsText" dxfId="276" priority="172" operator="containsText" text="Bajo">
      <formula>NOT(ISERROR(SEARCH("Bajo",AS8)))</formula>
    </cfRule>
  </conditionalFormatting>
  <conditionalFormatting sqref="AP6">
    <cfRule type="containsText" dxfId="275" priority="189" operator="containsText" text="Extremo">
      <formula>NOT(ISERROR(SEARCH("Extremo",AP6)))</formula>
    </cfRule>
    <cfRule type="containsText" dxfId="274" priority="190" operator="containsText" text="Alto">
      <formula>NOT(ISERROR(SEARCH("Alto",AP6)))</formula>
    </cfRule>
    <cfRule type="containsText" dxfId="273" priority="191" operator="containsText" text="Moderado">
      <formula>NOT(ISERROR(SEARCH("Moderado",AP6)))</formula>
    </cfRule>
    <cfRule type="containsText" dxfId="272" priority="192" operator="containsText" text="Bajo">
      <formula>NOT(ISERROR(SEARCH("Bajo",AP6)))</formula>
    </cfRule>
  </conditionalFormatting>
  <conditionalFormatting sqref="AR6">
    <cfRule type="containsText" dxfId="271" priority="185" operator="containsText" text="ZONA DE RIESGO EXTREMA">
      <formula>NOT(ISERROR(SEARCH("ZONA DE RIESGO EXTREMA",AR6)))</formula>
    </cfRule>
    <cfRule type="containsText" dxfId="270" priority="186" operator="containsText" text="ZONA DE RIESGO ALTA">
      <formula>NOT(ISERROR(SEARCH("ZONA DE RIESGO ALTA",AR6)))</formula>
    </cfRule>
    <cfRule type="containsText" dxfId="269" priority="187" operator="containsText" text="ZONA DE RIESGO MODERADA">
      <formula>NOT(ISERROR(SEARCH("ZONA DE RIESGO MODERADA",AR6)))</formula>
    </cfRule>
    <cfRule type="containsText" dxfId="268" priority="188" operator="containsText" text="ZONA DE RIESGO BAJA">
      <formula>NOT(ISERROR(SEARCH("ZONA DE RIESGO BAJA",AR6)))</formula>
    </cfRule>
  </conditionalFormatting>
  <conditionalFormatting sqref="AS6">
    <cfRule type="containsText" dxfId="267" priority="181" operator="containsText" text="Extremo">
      <formula>NOT(ISERROR(SEARCH("Extremo",AS6)))</formula>
    </cfRule>
    <cfRule type="containsText" dxfId="266" priority="182" operator="containsText" text="Alto">
      <formula>NOT(ISERROR(SEARCH("Alto",AS6)))</formula>
    </cfRule>
    <cfRule type="containsText" dxfId="265" priority="183" operator="containsText" text="Moderado">
      <formula>NOT(ISERROR(SEARCH("Moderado",AS6)))</formula>
    </cfRule>
    <cfRule type="containsText" dxfId="264" priority="184" operator="containsText" text="Bajo">
      <formula>NOT(ISERROR(SEARCH("Bajo",AS6)))</formula>
    </cfRule>
  </conditionalFormatting>
  <conditionalFormatting sqref="AP8">
    <cfRule type="containsText" dxfId="263" priority="177" operator="containsText" text="Extremo">
      <formula>NOT(ISERROR(SEARCH("Extremo",AP8)))</formula>
    </cfRule>
    <cfRule type="containsText" dxfId="262" priority="178" operator="containsText" text="Alto">
      <formula>NOT(ISERROR(SEARCH("Alto",AP8)))</formula>
    </cfRule>
    <cfRule type="containsText" dxfId="261" priority="179" operator="containsText" text="Moderado">
      <formula>NOT(ISERROR(SEARCH("Moderado",AP8)))</formula>
    </cfRule>
    <cfRule type="containsText" dxfId="260" priority="180" operator="containsText" text="Bajo">
      <formula>NOT(ISERROR(SEARCH("Bajo",AP8)))</formula>
    </cfRule>
  </conditionalFormatting>
  <conditionalFormatting sqref="AP10">
    <cfRule type="containsText" dxfId="259" priority="165" operator="containsText" text="Extremo">
      <formula>NOT(ISERROR(SEARCH("Extremo",AP10)))</formula>
    </cfRule>
    <cfRule type="containsText" dxfId="258" priority="166" operator="containsText" text="Alto">
      <formula>NOT(ISERROR(SEARCH("Alto",AP10)))</formula>
    </cfRule>
    <cfRule type="containsText" dxfId="257" priority="167" operator="containsText" text="Moderado">
      <formula>NOT(ISERROR(SEARCH("Moderado",AP10)))</formula>
    </cfRule>
    <cfRule type="containsText" dxfId="256" priority="168" operator="containsText" text="Bajo">
      <formula>NOT(ISERROR(SEARCH("Bajo",AP10)))</formula>
    </cfRule>
  </conditionalFormatting>
  <conditionalFormatting sqref="AR10">
    <cfRule type="containsText" dxfId="255" priority="161" operator="containsText" text="ZONA DE RIESGO EXTREMA">
      <formula>NOT(ISERROR(SEARCH("ZONA DE RIESGO EXTREMA",AR10)))</formula>
    </cfRule>
    <cfRule type="containsText" dxfId="254" priority="162" operator="containsText" text="ZONA DE RIESGO ALTA">
      <formula>NOT(ISERROR(SEARCH("ZONA DE RIESGO ALTA",AR10)))</formula>
    </cfRule>
    <cfRule type="containsText" dxfId="253" priority="163" operator="containsText" text="ZONA DE RIESGO MODERADA">
      <formula>NOT(ISERROR(SEARCH("ZONA DE RIESGO MODERADA",AR10)))</formula>
    </cfRule>
    <cfRule type="containsText" dxfId="252" priority="164" operator="containsText" text="ZONA DE RIESGO BAJA">
      <formula>NOT(ISERROR(SEARCH("ZONA DE RIESGO BAJA",AR10)))</formula>
    </cfRule>
  </conditionalFormatting>
  <conditionalFormatting sqref="AS10">
    <cfRule type="containsText" dxfId="251" priority="157" operator="containsText" text="Extremo">
      <formula>NOT(ISERROR(SEARCH("Extremo",AS10)))</formula>
    </cfRule>
    <cfRule type="containsText" dxfId="250" priority="158" operator="containsText" text="Alto">
      <formula>NOT(ISERROR(SEARCH("Alto",AS10)))</formula>
    </cfRule>
    <cfRule type="containsText" dxfId="249" priority="159" operator="containsText" text="Moderado">
      <formula>NOT(ISERROR(SEARCH("Moderado",AS10)))</formula>
    </cfRule>
    <cfRule type="containsText" dxfId="248" priority="160" operator="containsText" text="Bajo">
      <formula>NOT(ISERROR(SEARCH("Bajo",AS10)))</formula>
    </cfRule>
  </conditionalFormatting>
  <conditionalFormatting sqref="AR17">
    <cfRule type="containsText" dxfId="247" priority="113" operator="containsText" text="ZONA DE RIESGO EXTREMA">
      <formula>NOT(ISERROR(SEARCH("ZONA DE RIESGO EXTREMA",AR17)))</formula>
    </cfRule>
    <cfRule type="containsText" dxfId="246" priority="114" operator="containsText" text="ZONA DE RIESGO ALTA">
      <formula>NOT(ISERROR(SEARCH("ZONA DE RIESGO ALTA",AR17)))</formula>
    </cfRule>
    <cfRule type="containsText" dxfId="245" priority="115" operator="containsText" text="ZONA DE RIESGO MODERADA">
      <formula>NOT(ISERROR(SEARCH("ZONA DE RIESGO MODERADA",AR17)))</formula>
    </cfRule>
    <cfRule type="containsText" dxfId="244" priority="116" operator="containsText" text="ZONA DE RIESGO BAJA">
      <formula>NOT(ISERROR(SEARCH("ZONA DE RIESGO BAJA",AR17)))</formula>
    </cfRule>
  </conditionalFormatting>
  <conditionalFormatting sqref="AP25">
    <cfRule type="containsText" dxfId="243" priority="145" operator="containsText" text="Extremo">
      <formula>NOT(ISERROR(SEARCH("Extremo",AP25)))</formula>
    </cfRule>
    <cfRule type="containsText" dxfId="242" priority="146" operator="containsText" text="Alto">
      <formula>NOT(ISERROR(SEARCH("Alto",AP25)))</formula>
    </cfRule>
    <cfRule type="containsText" dxfId="241" priority="147" operator="containsText" text="Moderado">
      <formula>NOT(ISERROR(SEARCH("Moderado",AP25)))</formula>
    </cfRule>
    <cfRule type="containsText" dxfId="240" priority="148" operator="containsText" text="Bajo">
      <formula>NOT(ISERROR(SEARCH("Bajo",AP25)))</formula>
    </cfRule>
  </conditionalFormatting>
  <conditionalFormatting sqref="AR25">
    <cfRule type="containsText" dxfId="239" priority="153" operator="containsText" text="ZONA DE RIESGO EXTREMA">
      <formula>NOT(ISERROR(SEARCH("ZONA DE RIESGO EXTREMA",AR25)))</formula>
    </cfRule>
    <cfRule type="containsText" dxfId="238" priority="154" operator="containsText" text="ZONA DE RIESGO ALTA">
      <formula>NOT(ISERROR(SEARCH("ZONA DE RIESGO ALTA",AR25)))</formula>
    </cfRule>
    <cfRule type="containsText" dxfId="237" priority="155" operator="containsText" text="ZONA DE RIESGO MODERADA">
      <formula>NOT(ISERROR(SEARCH("ZONA DE RIESGO MODERADA",AR25)))</formula>
    </cfRule>
    <cfRule type="containsText" dxfId="236" priority="156" operator="containsText" text="ZONA DE RIESGO BAJA">
      <formula>NOT(ISERROR(SEARCH("ZONA DE RIESGO BAJA",AR25)))</formula>
    </cfRule>
  </conditionalFormatting>
  <conditionalFormatting sqref="AS25">
    <cfRule type="containsText" dxfId="235" priority="149" operator="containsText" text="Extremo">
      <formula>NOT(ISERROR(SEARCH("Extremo",AS25)))</formula>
    </cfRule>
    <cfRule type="containsText" dxfId="234" priority="150" operator="containsText" text="Alto">
      <formula>NOT(ISERROR(SEARCH("Alto",AS25)))</formula>
    </cfRule>
    <cfRule type="containsText" dxfId="233" priority="151" operator="containsText" text="Moderado">
      <formula>NOT(ISERROR(SEARCH("Moderado",AS25)))</formula>
    </cfRule>
    <cfRule type="containsText" dxfId="232" priority="152" operator="containsText" text="Bajo">
      <formula>NOT(ISERROR(SEARCH("Bajo",AS25)))</formula>
    </cfRule>
  </conditionalFormatting>
  <conditionalFormatting sqref="AP23">
    <cfRule type="containsText" dxfId="231" priority="133" operator="containsText" text="Extremo">
      <formula>NOT(ISERROR(SEARCH("Extremo",AP23)))</formula>
    </cfRule>
    <cfRule type="containsText" dxfId="230" priority="134" operator="containsText" text="Alto">
      <formula>NOT(ISERROR(SEARCH("Alto",AP23)))</formula>
    </cfRule>
    <cfRule type="containsText" dxfId="229" priority="135" operator="containsText" text="Moderado">
      <formula>NOT(ISERROR(SEARCH("Moderado",AP23)))</formula>
    </cfRule>
    <cfRule type="containsText" dxfId="228" priority="136" operator="containsText" text="Bajo">
      <formula>NOT(ISERROR(SEARCH("Bajo",AP23)))</formula>
    </cfRule>
  </conditionalFormatting>
  <conditionalFormatting sqref="AR23">
    <cfRule type="containsText" dxfId="227" priority="141" operator="containsText" text="ZONA DE RIESGO EXTREMA">
      <formula>NOT(ISERROR(SEARCH("ZONA DE RIESGO EXTREMA",AR23)))</formula>
    </cfRule>
    <cfRule type="containsText" dxfId="226" priority="142" operator="containsText" text="ZONA DE RIESGO ALTA">
      <formula>NOT(ISERROR(SEARCH("ZONA DE RIESGO ALTA",AR23)))</formula>
    </cfRule>
    <cfRule type="containsText" dxfId="225" priority="143" operator="containsText" text="ZONA DE RIESGO MODERADA">
      <formula>NOT(ISERROR(SEARCH("ZONA DE RIESGO MODERADA",AR23)))</formula>
    </cfRule>
    <cfRule type="containsText" dxfId="224" priority="144" operator="containsText" text="ZONA DE RIESGO BAJA">
      <formula>NOT(ISERROR(SEARCH("ZONA DE RIESGO BAJA",AR23)))</formula>
    </cfRule>
  </conditionalFormatting>
  <conditionalFormatting sqref="AS23">
    <cfRule type="containsText" dxfId="223" priority="137" operator="containsText" text="Extremo">
      <formula>NOT(ISERROR(SEARCH("Extremo",AS23)))</formula>
    </cfRule>
    <cfRule type="containsText" dxfId="222" priority="138" operator="containsText" text="Alto">
      <formula>NOT(ISERROR(SEARCH("Alto",AS23)))</formula>
    </cfRule>
    <cfRule type="containsText" dxfId="221" priority="139" operator="containsText" text="Moderado">
      <formula>NOT(ISERROR(SEARCH("Moderado",AS23)))</formula>
    </cfRule>
    <cfRule type="containsText" dxfId="220" priority="140" operator="containsText" text="Bajo">
      <formula>NOT(ISERROR(SEARCH("Bajo",AS23)))</formula>
    </cfRule>
  </conditionalFormatting>
  <conditionalFormatting sqref="AS17">
    <cfRule type="containsText" dxfId="219" priority="109" operator="containsText" text="Extremo">
      <formula>NOT(ISERROR(SEARCH("Extremo",AS17)))</formula>
    </cfRule>
    <cfRule type="containsText" dxfId="218" priority="110" operator="containsText" text="Alto">
      <formula>NOT(ISERROR(SEARCH("Alto",AS17)))</formula>
    </cfRule>
    <cfRule type="containsText" dxfId="217" priority="111" operator="containsText" text="Moderado">
      <formula>NOT(ISERROR(SEARCH("Moderado",AS17)))</formula>
    </cfRule>
    <cfRule type="containsText" dxfId="216" priority="112" operator="containsText" text="Bajo">
      <formula>NOT(ISERROR(SEARCH("Bajo",AS17)))</formula>
    </cfRule>
  </conditionalFormatting>
  <conditionalFormatting sqref="AR21">
    <cfRule type="containsText" dxfId="215" priority="129" operator="containsText" text="ZONA DE RIESGO EXTREMA">
      <formula>NOT(ISERROR(SEARCH("ZONA DE RIESGO EXTREMA",AR21)))</formula>
    </cfRule>
    <cfRule type="containsText" dxfId="214" priority="130" operator="containsText" text="ZONA DE RIESGO ALTA">
      <formula>NOT(ISERROR(SEARCH("ZONA DE RIESGO ALTA",AR21)))</formula>
    </cfRule>
    <cfRule type="containsText" dxfId="213" priority="131" operator="containsText" text="ZONA DE RIESGO MODERADA">
      <formula>NOT(ISERROR(SEARCH("ZONA DE RIESGO MODERADA",AR21)))</formula>
    </cfRule>
    <cfRule type="containsText" dxfId="212" priority="132" operator="containsText" text="ZONA DE RIESGO BAJA">
      <formula>NOT(ISERROR(SEARCH("ZONA DE RIESGO BAJA",AR21)))</formula>
    </cfRule>
  </conditionalFormatting>
  <conditionalFormatting sqref="AS21">
    <cfRule type="containsText" dxfId="211" priority="125" operator="containsText" text="Extremo">
      <formula>NOT(ISERROR(SEARCH("Extremo",AS21)))</formula>
    </cfRule>
    <cfRule type="containsText" dxfId="210" priority="126" operator="containsText" text="Alto">
      <formula>NOT(ISERROR(SEARCH("Alto",AS21)))</formula>
    </cfRule>
    <cfRule type="containsText" dxfId="209" priority="127" operator="containsText" text="Moderado">
      <formula>NOT(ISERROR(SEARCH("Moderado",AS21)))</formula>
    </cfRule>
    <cfRule type="containsText" dxfId="208" priority="128" operator="containsText" text="Bajo">
      <formula>NOT(ISERROR(SEARCH("Bajo",AS21)))</formula>
    </cfRule>
  </conditionalFormatting>
  <conditionalFormatting sqref="AP17">
    <cfRule type="containsText" dxfId="207" priority="117" operator="containsText" text="Extremo">
      <formula>NOT(ISERROR(SEARCH("Extremo",AP17)))</formula>
    </cfRule>
    <cfRule type="containsText" dxfId="206" priority="118" operator="containsText" text="Alto">
      <formula>NOT(ISERROR(SEARCH("Alto",AP17)))</formula>
    </cfRule>
    <cfRule type="containsText" dxfId="205" priority="119" operator="containsText" text="Moderado">
      <formula>NOT(ISERROR(SEARCH("Moderado",AP17)))</formula>
    </cfRule>
    <cfRule type="containsText" dxfId="204" priority="120" operator="containsText" text="Bajo">
      <formula>NOT(ISERROR(SEARCH("Bajo",AP17)))</formula>
    </cfRule>
  </conditionalFormatting>
  <conditionalFormatting sqref="AP13">
    <cfRule type="containsText" dxfId="203" priority="105" operator="containsText" text="Extremo">
      <formula>NOT(ISERROR(SEARCH("Extremo",AP13)))</formula>
    </cfRule>
    <cfRule type="containsText" dxfId="202" priority="106" operator="containsText" text="Alto">
      <formula>NOT(ISERROR(SEARCH("Alto",AP13)))</formula>
    </cfRule>
    <cfRule type="containsText" dxfId="201" priority="107" operator="containsText" text="Moderado">
      <formula>NOT(ISERROR(SEARCH("Moderado",AP13)))</formula>
    </cfRule>
    <cfRule type="containsText" dxfId="200" priority="108" operator="containsText" text="Bajo">
      <formula>NOT(ISERROR(SEARCH("Bajo",AP13)))</formula>
    </cfRule>
  </conditionalFormatting>
  <conditionalFormatting sqref="AR13">
    <cfRule type="containsText" dxfId="199" priority="101" operator="containsText" text="ZONA DE RIESGO EXTREMA">
      <formula>NOT(ISERROR(SEARCH("ZONA DE RIESGO EXTREMA",AR13)))</formula>
    </cfRule>
    <cfRule type="containsText" dxfId="198" priority="102" operator="containsText" text="ZONA DE RIESGO ALTA">
      <formula>NOT(ISERROR(SEARCH("ZONA DE RIESGO ALTA",AR13)))</formula>
    </cfRule>
    <cfRule type="containsText" dxfId="197" priority="103" operator="containsText" text="ZONA DE RIESGO MODERADA">
      <formula>NOT(ISERROR(SEARCH("ZONA DE RIESGO MODERADA",AR13)))</formula>
    </cfRule>
    <cfRule type="containsText" dxfId="196" priority="104" operator="containsText" text="ZONA DE RIESGO BAJA">
      <formula>NOT(ISERROR(SEARCH("ZONA DE RIESGO BAJA",AR13)))</formula>
    </cfRule>
  </conditionalFormatting>
  <conditionalFormatting sqref="AS13">
    <cfRule type="containsText" dxfId="195" priority="97" operator="containsText" text="Extremo">
      <formula>NOT(ISERROR(SEARCH("Extremo",AS13)))</formula>
    </cfRule>
    <cfRule type="containsText" dxfId="194" priority="98" operator="containsText" text="Alto">
      <formula>NOT(ISERROR(SEARCH("Alto",AS13)))</formula>
    </cfRule>
    <cfRule type="containsText" dxfId="193" priority="99" operator="containsText" text="Moderado">
      <formula>NOT(ISERROR(SEARCH("Moderado",AS13)))</formula>
    </cfRule>
    <cfRule type="containsText" dxfId="192" priority="100" operator="containsText" text="Bajo">
      <formula>NOT(ISERROR(SEARCH("Bajo",AS13)))</formula>
    </cfRule>
  </conditionalFormatting>
  <conditionalFormatting sqref="BE8">
    <cfRule type="containsText" dxfId="191" priority="77" operator="containsText" text="ZONA DE RIESGO EXTREMA">
      <formula>NOT(ISERROR(SEARCH("ZONA DE RIESGO EXTREMA",BE8)))</formula>
    </cfRule>
    <cfRule type="containsText" dxfId="190" priority="78" operator="containsText" text="ZONA DE RIESGO ALTA">
      <formula>NOT(ISERROR(SEARCH("ZONA DE RIESGO ALTA",BE8)))</formula>
    </cfRule>
    <cfRule type="containsText" dxfId="189" priority="79" operator="containsText" text="ZONA DE RIESGO MODERADA">
      <formula>NOT(ISERROR(SEARCH("ZONA DE RIESGO MODERADA",BE8)))</formula>
    </cfRule>
    <cfRule type="containsText" dxfId="188" priority="80" operator="containsText" text="ZONA DE RIESGO BAJA">
      <formula>NOT(ISERROR(SEARCH("ZONA DE RIESGO BAJA",BE8)))</formula>
    </cfRule>
  </conditionalFormatting>
  <conditionalFormatting sqref="BC21">
    <cfRule type="containsText" dxfId="187" priority="25" operator="containsText" text="Extremo">
      <formula>NOT(ISERROR(SEARCH("Extremo",BC21)))</formula>
    </cfRule>
    <cfRule type="containsText" dxfId="186" priority="26" operator="containsText" text="Alto">
      <formula>NOT(ISERROR(SEARCH("Alto",BC21)))</formula>
    </cfRule>
    <cfRule type="containsText" dxfId="185" priority="27" operator="containsText" text="Moderado">
      <formula>NOT(ISERROR(SEARCH("Moderado",BC21)))</formula>
    </cfRule>
    <cfRule type="containsText" dxfId="184" priority="28" operator="containsText" text="Bajo">
      <formula>NOT(ISERROR(SEARCH("Bajo",BC21)))</formula>
    </cfRule>
  </conditionalFormatting>
  <conditionalFormatting sqref="BF8">
    <cfRule type="containsText" dxfId="183" priority="73" operator="containsText" text="Extremo">
      <formula>NOT(ISERROR(SEARCH("Extremo",BF8)))</formula>
    </cfRule>
    <cfRule type="containsText" dxfId="182" priority="74" operator="containsText" text="Alto">
      <formula>NOT(ISERROR(SEARCH("Alto",BF8)))</formula>
    </cfRule>
    <cfRule type="containsText" dxfId="181" priority="75" operator="containsText" text="Moderado">
      <formula>NOT(ISERROR(SEARCH("Moderado",BF8)))</formula>
    </cfRule>
    <cfRule type="containsText" dxfId="180" priority="76" operator="containsText" text="Bajo">
      <formula>NOT(ISERROR(SEARCH("Bajo",BF8)))</formula>
    </cfRule>
  </conditionalFormatting>
  <conditionalFormatting sqref="BC6">
    <cfRule type="containsText" dxfId="179" priority="93" operator="containsText" text="Extremo">
      <formula>NOT(ISERROR(SEARCH("Extremo",BC6)))</formula>
    </cfRule>
    <cfRule type="containsText" dxfId="178" priority="94" operator="containsText" text="Alto">
      <formula>NOT(ISERROR(SEARCH("Alto",BC6)))</formula>
    </cfRule>
    <cfRule type="containsText" dxfId="177" priority="95" operator="containsText" text="Moderado">
      <formula>NOT(ISERROR(SEARCH("Moderado",BC6)))</formula>
    </cfRule>
    <cfRule type="containsText" dxfId="176" priority="96" operator="containsText" text="Bajo">
      <formula>NOT(ISERROR(SEARCH("Bajo",BC6)))</formula>
    </cfRule>
  </conditionalFormatting>
  <conditionalFormatting sqref="BE6">
    <cfRule type="containsText" dxfId="175" priority="89" operator="containsText" text="ZONA DE RIESGO EXTREMA">
      <formula>NOT(ISERROR(SEARCH("ZONA DE RIESGO EXTREMA",BE6)))</formula>
    </cfRule>
    <cfRule type="containsText" dxfId="174" priority="90" operator="containsText" text="ZONA DE RIESGO ALTA">
      <formula>NOT(ISERROR(SEARCH("ZONA DE RIESGO ALTA",BE6)))</formula>
    </cfRule>
    <cfRule type="containsText" dxfId="173" priority="91" operator="containsText" text="ZONA DE RIESGO MODERADA">
      <formula>NOT(ISERROR(SEARCH("ZONA DE RIESGO MODERADA",BE6)))</formula>
    </cfRule>
    <cfRule type="containsText" dxfId="172" priority="92" operator="containsText" text="ZONA DE RIESGO BAJA">
      <formula>NOT(ISERROR(SEARCH("ZONA DE RIESGO BAJA",BE6)))</formula>
    </cfRule>
  </conditionalFormatting>
  <conditionalFormatting sqref="BF6">
    <cfRule type="containsText" dxfId="171" priority="85" operator="containsText" text="Extremo">
      <formula>NOT(ISERROR(SEARCH("Extremo",BF6)))</formula>
    </cfRule>
    <cfRule type="containsText" dxfId="170" priority="86" operator="containsText" text="Alto">
      <formula>NOT(ISERROR(SEARCH("Alto",BF6)))</formula>
    </cfRule>
    <cfRule type="containsText" dxfId="169" priority="87" operator="containsText" text="Moderado">
      <formula>NOT(ISERROR(SEARCH("Moderado",BF6)))</formula>
    </cfRule>
    <cfRule type="containsText" dxfId="168" priority="88" operator="containsText" text="Bajo">
      <formula>NOT(ISERROR(SEARCH("Bajo",BF6)))</formula>
    </cfRule>
  </conditionalFormatting>
  <conditionalFormatting sqref="BC8">
    <cfRule type="containsText" dxfId="167" priority="81" operator="containsText" text="Extremo">
      <formula>NOT(ISERROR(SEARCH("Extremo",BC8)))</formula>
    </cfRule>
    <cfRule type="containsText" dxfId="166" priority="82" operator="containsText" text="Alto">
      <formula>NOT(ISERROR(SEARCH("Alto",BC8)))</formula>
    </cfRule>
    <cfRule type="containsText" dxfId="165" priority="83" operator="containsText" text="Moderado">
      <formula>NOT(ISERROR(SEARCH("Moderado",BC8)))</formula>
    </cfRule>
    <cfRule type="containsText" dxfId="164" priority="84" operator="containsText" text="Bajo">
      <formula>NOT(ISERROR(SEARCH("Bajo",BC8)))</formula>
    </cfRule>
  </conditionalFormatting>
  <conditionalFormatting sqref="BC10">
    <cfRule type="containsText" dxfId="163" priority="69" operator="containsText" text="Extremo">
      <formula>NOT(ISERROR(SEARCH("Extremo",BC10)))</formula>
    </cfRule>
    <cfRule type="containsText" dxfId="162" priority="70" operator="containsText" text="Alto">
      <formula>NOT(ISERROR(SEARCH("Alto",BC10)))</formula>
    </cfRule>
    <cfRule type="containsText" dxfId="161" priority="71" operator="containsText" text="Moderado">
      <formula>NOT(ISERROR(SEARCH("Moderado",BC10)))</formula>
    </cfRule>
    <cfRule type="containsText" dxfId="160" priority="72" operator="containsText" text="Bajo">
      <formula>NOT(ISERROR(SEARCH("Bajo",BC10)))</formula>
    </cfRule>
  </conditionalFormatting>
  <conditionalFormatting sqref="BE10">
    <cfRule type="containsText" dxfId="159" priority="65" operator="containsText" text="ZONA DE RIESGO EXTREMA">
      <formula>NOT(ISERROR(SEARCH("ZONA DE RIESGO EXTREMA",BE10)))</formula>
    </cfRule>
    <cfRule type="containsText" dxfId="158" priority="66" operator="containsText" text="ZONA DE RIESGO ALTA">
      <formula>NOT(ISERROR(SEARCH("ZONA DE RIESGO ALTA",BE10)))</formula>
    </cfRule>
    <cfRule type="containsText" dxfId="157" priority="67" operator="containsText" text="ZONA DE RIESGO MODERADA">
      <formula>NOT(ISERROR(SEARCH("ZONA DE RIESGO MODERADA",BE10)))</formula>
    </cfRule>
    <cfRule type="containsText" dxfId="156" priority="68" operator="containsText" text="ZONA DE RIESGO BAJA">
      <formula>NOT(ISERROR(SEARCH("ZONA DE RIESGO BAJA",BE10)))</formula>
    </cfRule>
  </conditionalFormatting>
  <conditionalFormatting sqref="BF10">
    <cfRule type="containsText" dxfId="155" priority="61" operator="containsText" text="Extremo">
      <formula>NOT(ISERROR(SEARCH("Extremo",BF10)))</formula>
    </cfRule>
    <cfRule type="containsText" dxfId="154" priority="62" operator="containsText" text="Alto">
      <formula>NOT(ISERROR(SEARCH("Alto",BF10)))</formula>
    </cfRule>
    <cfRule type="containsText" dxfId="153" priority="63" operator="containsText" text="Moderado">
      <formula>NOT(ISERROR(SEARCH("Moderado",BF10)))</formula>
    </cfRule>
    <cfRule type="containsText" dxfId="152" priority="64" operator="containsText" text="Bajo">
      <formula>NOT(ISERROR(SEARCH("Bajo",BF10)))</formula>
    </cfRule>
  </conditionalFormatting>
  <conditionalFormatting sqref="BE17">
    <cfRule type="containsText" dxfId="151" priority="17" operator="containsText" text="ZONA DE RIESGO EXTREMA">
      <formula>NOT(ISERROR(SEARCH("ZONA DE RIESGO EXTREMA",BE17)))</formula>
    </cfRule>
    <cfRule type="containsText" dxfId="150" priority="18" operator="containsText" text="ZONA DE RIESGO ALTA">
      <formula>NOT(ISERROR(SEARCH("ZONA DE RIESGO ALTA",BE17)))</formula>
    </cfRule>
    <cfRule type="containsText" dxfId="149" priority="19" operator="containsText" text="ZONA DE RIESGO MODERADA">
      <formula>NOT(ISERROR(SEARCH("ZONA DE RIESGO MODERADA",BE17)))</formula>
    </cfRule>
    <cfRule type="containsText" dxfId="148" priority="20" operator="containsText" text="ZONA DE RIESGO BAJA">
      <formula>NOT(ISERROR(SEARCH("ZONA DE RIESGO BAJA",BE17)))</formula>
    </cfRule>
  </conditionalFormatting>
  <conditionalFormatting sqref="BC25">
    <cfRule type="containsText" dxfId="147" priority="49" operator="containsText" text="Extremo">
      <formula>NOT(ISERROR(SEARCH("Extremo",BC25)))</formula>
    </cfRule>
    <cfRule type="containsText" dxfId="146" priority="50" operator="containsText" text="Alto">
      <formula>NOT(ISERROR(SEARCH("Alto",BC25)))</formula>
    </cfRule>
    <cfRule type="containsText" dxfId="145" priority="51" operator="containsText" text="Moderado">
      <formula>NOT(ISERROR(SEARCH("Moderado",BC25)))</formula>
    </cfRule>
    <cfRule type="containsText" dxfId="144" priority="52" operator="containsText" text="Bajo">
      <formula>NOT(ISERROR(SEARCH("Bajo",BC25)))</formula>
    </cfRule>
  </conditionalFormatting>
  <conditionalFormatting sqref="BE25">
    <cfRule type="containsText" dxfId="143" priority="57" operator="containsText" text="ZONA DE RIESGO EXTREMA">
      <formula>NOT(ISERROR(SEARCH("ZONA DE RIESGO EXTREMA",BE25)))</formula>
    </cfRule>
    <cfRule type="containsText" dxfId="142" priority="58" operator="containsText" text="ZONA DE RIESGO ALTA">
      <formula>NOT(ISERROR(SEARCH("ZONA DE RIESGO ALTA",BE25)))</formula>
    </cfRule>
    <cfRule type="containsText" dxfId="141" priority="59" operator="containsText" text="ZONA DE RIESGO MODERADA">
      <formula>NOT(ISERROR(SEARCH("ZONA DE RIESGO MODERADA",BE25)))</formula>
    </cfRule>
    <cfRule type="containsText" dxfId="140" priority="60" operator="containsText" text="ZONA DE RIESGO BAJA">
      <formula>NOT(ISERROR(SEARCH("ZONA DE RIESGO BAJA",BE25)))</formula>
    </cfRule>
  </conditionalFormatting>
  <conditionalFormatting sqref="BF25">
    <cfRule type="containsText" dxfId="139" priority="53" operator="containsText" text="Extremo">
      <formula>NOT(ISERROR(SEARCH("Extremo",BF25)))</formula>
    </cfRule>
    <cfRule type="containsText" dxfId="138" priority="54" operator="containsText" text="Alto">
      <formula>NOT(ISERROR(SEARCH("Alto",BF25)))</formula>
    </cfRule>
    <cfRule type="containsText" dxfId="137" priority="55" operator="containsText" text="Moderado">
      <formula>NOT(ISERROR(SEARCH("Moderado",BF25)))</formula>
    </cfRule>
    <cfRule type="containsText" dxfId="136" priority="56" operator="containsText" text="Bajo">
      <formula>NOT(ISERROR(SEARCH("Bajo",BF25)))</formula>
    </cfRule>
  </conditionalFormatting>
  <conditionalFormatting sqref="BC23">
    <cfRule type="containsText" dxfId="135" priority="37" operator="containsText" text="Extremo">
      <formula>NOT(ISERROR(SEARCH("Extremo",BC23)))</formula>
    </cfRule>
    <cfRule type="containsText" dxfId="134" priority="38" operator="containsText" text="Alto">
      <formula>NOT(ISERROR(SEARCH("Alto",BC23)))</formula>
    </cfRule>
    <cfRule type="containsText" dxfId="133" priority="39" operator="containsText" text="Moderado">
      <formula>NOT(ISERROR(SEARCH("Moderado",BC23)))</formula>
    </cfRule>
    <cfRule type="containsText" dxfId="132" priority="40" operator="containsText" text="Bajo">
      <formula>NOT(ISERROR(SEARCH("Bajo",BC23)))</formula>
    </cfRule>
  </conditionalFormatting>
  <conditionalFormatting sqref="BE23">
    <cfRule type="containsText" dxfId="131" priority="45" operator="containsText" text="ZONA DE RIESGO EXTREMA">
      <formula>NOT(ISERROR(SEARCH("ZONA DE RIESGO EXTREMA",BE23)))</formula>
    </cfRule>
    <cfRule type="containsText" dxfId="130" priority="46" operator="containsText" text="ZONA DE RIESGO ALTA">
      <formula>NOT(ISERROR(SEARCH("ZONA DE RIESGO ALTA",BE23)))</formula>
    </cfRule>
    <cfRule type="containsText" dxfId="129" priority="47" operator="containsText" text="ZONA DE RIESGO MODERADA">
      <formula>NOT(ISERROR(SEARCH("ZONA DE RIESGO MODERADA",BE23)))</formula>
    </cfRule>
    <cfRule type="containsText" dxfId="128" priority="48" operator="containsText" text="ZONA DE RIESGO BAJA">
      <formula>NOT(ISERROR(SEARCH("ZONA DE RIESGO BAJA",BE23)))</formula>
    </cfRule>
  </conditionalFormatting>
  <conditionalFormatting sqref="BF23">
    <cfRule type="containsText" dxfId="127" priority="41" operator="containsText" text="Extremo">
      <formula>NOT(ISERROR(SEARCH("Extremo",BF23)))</formula>
    </cfRule>
    <cfRule type="containsText" dxfId="126" priority="42" operator="containsText" text="Alto">
      <formula>NOT(ISERROR(SEARCH("Alto",BF23)))</formula>
    </cfRule>
    <cfRule type="containsText" dxfId="125" priority="43" operator="containsText" text="Moderado">
      <formula>NOT(ISERROR(SEARCH("Moderado",BF23)))</formula>
    </cfRule>
    <cfRule type="containsText" dxfId="124" priority="44" operator="containsText" text="Bajo">
      <formula>NOT(ISERROR(SEARCH("Bajo",BF23)))</formula>
    </cfRule>
  </conditionalFormatting>
  <conditionalFormatting sqref="BF17">
    <cfRule type="containsText" dxfId="123" priority="13" operator="containsText" text="Extremo">
      <formula>NOT(ISERROR(SEARCH("Extremo",BF17)))</formula>
    </cfRule>
    <cfRule type="containsText" dxfId="122" priority="14" operator="containsText" text="Alto">
      <formula>NOT(ISERROR(SEARCH("Alto",BF17)))</formula>
    </cfRule>
    <cfRule type="containsText" dxfId="121" priority="15" operator="containsText" text="Moderado">
      <formula>NOT(ISERROR(SEARCH("Moderado",BF17)))</formula>
    </cfRule>
    <cfRule type="containsText" dxfId="120" priority="16" operator="containsText" text="Bajo">
      <formula>NOT(ISERROR(SEARCH("Bajo",BF17)))</formula>
    </cfRule>
  </conditionalFormatting>
  <conditionalFormatting sqref="BE21">
    <cfRule type="containsText" dxfId="119" priority="33" operator="containsText" text="ZONA DE RIESGO EXTREMA">
      <formula>NOT(ISERROR(SEARCH("ZONA DE RIESGO EXTREMA",BE21)))</formula>
    </cfRule>
    <cfRule type="containsText" dxfId="118" priority="34" operator="containsText" text="ZONA DE RIESGO ALTA">
      <formula>NOT(ISERROR(SEARCH("ZONA DE RIESGO ALTA",BE21)))</formula>
    </cfRule>
    <cfRule type="containsText" dxfId="117" priority="35" operator="containsText" text="ZONA DE RIESGO MODERADA">
      <formula>NOT(ISERROR(SEARCH("ZONA DE RIESGO MODERADA",BE21)))</formula>
    </cfRule>
    <cfRule type="containsText" dxfId="116" priority="36" operator="containsText" text="ZONA DE RIESGO BAJA">
      <formula>NOT(ISERROR(SEARCH("ZONA DE RIESGO BAJA",BE21)))</formula>
    </cfRule>
  </conditionalFormatting>
  <conditionalFormatting sqref="BF21">
    <cfRule type="containsText" dxfId="115" priority="29" operator="containsText" text="Extremo">
      <formula>NOT(ISERROR(SEARCH("Extremo",BF21)))</formula>
    </cfRule>
    <cfRule type="containsText" dxfId="114" priority="30" operator="containsText" text="Alto">
      <formula>NOT(ISERROR(SEARCH("Alto",BF21)))</formula>
    </cfRule>
    <cfRule type="containsText" dxfId="113" priority="31" operator="containsText" text="Moderado">
      <formula>NOT(ISERROR(SEARCH("Moderado",BF21)))</formula>
    </cfRule>
    <cfRule type="containsText" dxfId="112" priority="32" operator="containsText" text="Bajo">
      <formula>NOT(ISERROR(SEARCH("Bajo",BF21)))</formula>
    </cfRule>
  </conditionalFormatting>
  <conditionalFormatting sqref="BC17">
    <cfRule type="containsText" dxfId="111" priority="21" operator="containsText" text="Extremo">
      <formula>NOT(ISERROR(SEARCH("Extremo",BC17)))</formula>
    </cfRule>
    <cfRule type="containsText" dxfId="110" priority="22" operator="containsText" text="Alto">
      <formula>NOT(ISERROR(SEARCH("Alto",BC17)))</formula>
    </cfRule>
    <cfRule type="containsText" dxfId="109" priority="23" operator="containsText" text="Moderado">
      <formula>NOT(ISERROR(SEARCH("Moderado",BC17)))</formula>
    </cfRule>
    <cfRule type="containsText" dxfId="108" priority="24" operator="containsText" text="Bajo">
      <formula>NOT(ISERROR(SEARCH("Bajo",BC17)))</formula>
    </cfRule>
  </conditionalFormatting>
  <conditionalFormatting sqref="BC13">
    <cfRule type="containsText" dxfId="107" priority="9" operator="containsText" text="Extremo">
      <formula>NOT(ISERROR(SEARCH("Extremo",BC13)))</formula>
    </cfRule>
    <cfRule type="containsText" dxfId="106" priority="10" operator="containsText" text="Alto">
      <formula>NOT(ISERROR(SEARCH("Alto",BC13)))</formula>
    </cfRule>
    <cfRule type="containsText" dxfId="105" priority="11" operator="containsText" text="Moderado">
      <formula>NOT(ISERROR(SEARCH("Moderado",BC13)))</formula>
    </cfRule>
    <cfRule type="containsText" dxfId="104" priority="12" operator="containsText" text="Bajo">
      <formula>NOT(ISERROR(SEARCH("Bajo",BC13)))</formula>
    </cfRule>
  </conditionalFormatting>
  <conditionalFormatting sqref="BE13">
    <cfRule type="containsText" dxfId="103" priority="5" operator="containsText" text="ZONA DE RIESGO EXTREMA">
      <formula>NOT(ISERROR(SEARCH("ZONA DE RIESGO EXTREMA",BE13)))</formula>
    </cfRule>
    <cfRule type="containsText" dxfId="102" priority="6" operator="containsText" text="ZONA DE RIESGO ALTA">
      <formula>NOT(ISERROR(SEARCH("ZONA DE RIESGO ALTA",BE13)))</formula>
    </cfRule>
    <cfRule type="containsText" dxfId="101" priority="7" operator="containsText" text="ZONA DE RIESGO MODERADA">
      <formula>NOT(ISERROR(SEARCH("ZONA DE RIESGO MODERADA",BE13)))</formula>
    </cfRule>
    <cfRule type="containsText" dxfId="100" priority="8" operator="containsText" text="ZONA DE RIESGO BAJA">
      <formula>NOT(ISERROR(SEARCH("ZONA DE RIESGO BAJA",BE13)))</formula>
    </cfRule>
  </conditionalFormatting>
  <conditionalFormatting sqref="BF13">
    <cfRule type="containsText" dxfId="99" priority="1" operator="containsText" text="Extremo">
      <formula>NOT(ISERROR(SEARCH("Extremo",BF13)))</formula>
    </cfRule>
    <cfRule type="containsText" dxfId="98" priority="2" operator="containsText" text="Alto">
      <formula>NOT(ISERROR(SEARCH("Alto",BF13)))</formula>
    </cfRule>
    <cfRule type="containsText" dxfId="97" priority="3" operator="containsText" text="Moderado">
      <formula>NOT(ISERROR(SEARCH("Moderado",BF13)))</formula>
    </cfRule>
    <cfRule type="containsText" dxfId="96" priority="4" operator="containsText" text="Bajo">
      <formula>NOT(ISERROR(SEARCH("Bajo",BF13)))</formula>
    </cfRule>
  </conditionalFormatting>
  <dataValidations count="6">
    <dataValidation type="list" allowBlank="1" showInputMessage="1" showErrorMessage="1" sqref="P6 P8:P9 P12:P17 P19:P21 AC12:AC17 AC19:AC21 AC6 AC8:AC9 AP10 AP8 AP21:AP26 AP6 AP13:AP19 BC10 BC8 BC21:BC26 BC6 BC13:BC19" xr:uid="{00000000-0002-0000-0900-000000000000}">
      <formula1>"Extremo,Alto,Moderado,Bajo"</formula1>
    </dataValidation>
    <dataValidation type="list" allowBlank="1" showInputMessage="1" showErrorMessage="1" sqref="O6 R6 O8:O9 R8:R9 AE12:AE17 R12:R17 O12:O17 O19:O21 AB6 R19:R21 AE6 AB12:AB17 AE8:AE9 AB19:AB21 AB8:AB9 AE19:AE21 AR21:AR26 AO8 AO6 AR6 AR8 AR10 AO21:AO26 AO10 AR13:AR19 AO13:AO19 BE21:BE26 BB8 BB6 BE6 BE8 BE10 BB21:BB26 BB10 BE13:BE19 BB13:BB19" xr:uid="{00000000-0002-0000-0900-000001000000}">
      <formula1>"Insignificante,Menor,Moderado,Mayor,Catastrofico"</formula1>
    </dataValidation>
    <dataValidation type="list" allowBlank="1" showInputMessage="1" showErrorMessage="1" sqref="N6 Q12:Q17 N12:N17 N8:N9 N19:N21 Q6 Q8:Q9 AD12:AD17 AA12:AA17 Q19:Q21 AA6 AD6 AD8:AD9 AA19:AA21 AA8:AA9 AD19:AD21 AQ21:AQ26 AN8 AQ8 AN6 AQ6 AQ10 AN21:AN26 AN10 AQ13:AQ19 AN13:AN19 BD21:BD26 BA8 BD8 BA6 BD6 BD10 BA21:BA26 BA10 BD13:BD19 BA13:BA19" xr:uid="{00000000-0002-0000-0900-000002000000}">
      <formula1>"1, 2, 3, 4, 5"</formula1>
    </dataValidation>
    <dataValidation type="list" allowBlank="1" showInputMessage="1" showErrorMessage="1" sqref="S8:S9 AF12:AF17 S6 S19:S21 AF6 S12:S17 AF8:AF9 AF19:AF21 AS21:AS26 AS8 AS6 AS10 AS13:AS19 BF21:BF26 BF8 BF6 BF10 BF13:BF19" xr:uid="{00000000-0002-0000-0900-000003000000}">
      <formula1>"Bajo,Moderado,Alto,Extremo"</formula1>
    </dataValidation>
    <dataValidation type="list" allowBlank="1" showInputMessage="1" showErrorMessage="1" sqref="D8:D10" xr:uid="{00000000-0002-0000-0900-000004000000}">
      <formula1>#REF!</formula1>
    </dataValidation>
    <dataValidation type="list" allowBlank="1" showInputMessage="1" showErrorMessage="1" sqref="D12:D17 D19" xr:uid="{00000000-0002-0000-0900-000005000000}">
      <formula1>$U$2:$U$3</formula1>
    </dataValidation>
  </dataValidations>
  <hyperlinks>
    <hyperlink ref="J7" r:id="rId1" display="https://bibliotecasmedellin-my.sharepoint.com/:f:/g/personal/gestion_documental_bpp_gov_co/Ej2pLcbWrtlLjKvpOg43UUkBWkx07VDXXGMXtHADc3-dEw?e=e2JiUo" xr:uid="{00000000-0004-0000-0900-000000000000}"/>
    <hyperlink ref="AJ6" r:id="rId2" display="https://bibliotecasmedellin-my.sharepoint.com/:f:/g/personal/gestion_documental_bpp_gov_co/EnhZrsZvoGNMrvPU_FdYfkoBU86QUktYPWz_8HWMyT2D8w?e=2z090P" xr:uid="{00000000-0004-0000-0900-000001000000}"/>
    <hyperlink ref="AJ7" r:id="rId3" display="https://bibliotecasmedellin-my.sharepoint.com/:f:/g/personal/gestion_documental_bpp_gov_co/Evu48OSolbtIjSP93I4cvhIB1Gz0KWwSp1b20VgdJbecCQ?e=R9091j" xr:uid="{00000000-0004-0000-0900-000002000000}"/>
    <hyperlink ref="AJ8" r:id="rId4" display="https://bibliotecasmedellin-my.sharepoint.com/:f:/g/personal/gestion_documental_bpp_gov_co/EhyzcMf382NGuCu6vIcrTlMBmLHTQH6DpUEar6tehoy7SQ?e=kKneuT" xr:uid="{00000000-0004-0000-0900-000003000000}"/>
    <hyperlink ref="AJ10" r:id="rId5" display="https://bibliotecasmedellin-my.sharepoint.com/:f:/g/personal/gestion_documental_bpp_gov_co/Em7ACRtQdo9OnU87a_tEeSEBwI9Qw2giqDqpT914jNyBUg?e=6jcSHX" xr:uid="{00000000-0004-0000-0900-000004000000}"/>
    <hyperlink ref="AJ11" r:id="rId6" display="https://bibliotecasmedellin-my.sharepoint.com/:f:/g/personal/gestion_documental_bpp_gov_co/EmIH7DQQ8GlDjjyzSjeGHRMBqXPKO1l78kyBHkaeaickng?e=qSUty9" xr:uid="{00000000-0004-0000-0900-000005000000}"/>
    <hyperlink ref="AJ13" r:id="rId7" display="https://bibliotecasmedellin-my.sharepoint.com/:f:/g/personal/gestion_documental_bpp_gov_co/ElkI4YG1eMZHvKr1BYgPS5wBqME3PNxBS41pq5D-UgTbBg?e=BET2Pg" xr:uid="{00000000-0004-0000-0900-000006000000}"/>
    <hyperlink ref="AJ16" r:id="rId8" display="https://bibliotecasmedellin-my.sharepoint.com/:f:/g/personal/gestion_documental_bpp_gov_co/ErLLfEMdj_ZEjOdwLNomzS8Bkn-amsS0U8d-YQTlugqoOQ?e=hcBNrO" xr:uid="{00000000-0004-0000-0900-000007000000}"/>
    <hyperlink ref="AJ14" r:id="rId9" display="https://bibliotecasmedellin-my.sharepoint.com/:f:/g/personal/gestion_documental_bpp_gov_co/ErLLfEMdj_ZEjOdwLNomzS8Bkn-amsS0U8d-YQTlugqoOQ?e=hcBNrO" xr:uid="{00000000-0004-0000-0900-000008000000}"/>
    <hyperlink ref="AJ15" r:id="rId10" display="https://bibliotecasmedellin-my.sharepoint.com/:f:/g/personal/gestion_documental_bpp_gov_co/Ensvi7usQpBIsB-oYAWuxrQBfB30_HgBewTRDYt88A4jMw?e=xfLAsZ" xr:uid="{00000000-0004-0000-0900-000009000000}"/>
    <hyperlink ref="AJ19" r:id="rId11" display="https://bibliotecasmedellin-my.sharepoint.com/:f:/g/personal/gestion_documental_bpp_gov_co/EoJWHxCuEXFHlHy1aZ65a9oB_60B-J9hIWdvxQ1yf-ovzA?e=UMHeKB" xr:uid="{00000000-0004-0000-0900-00000A000000}"/>
    <hyperlink ref="AJ18" r:id="rId12" display="https://bibliotecasmedellin-my.sharepoint.com/:f:/g/personal/gestion_documental_bpp_gov_co/EsvI_6VzE7dBuXwTg79lyjABb7O2h9OP6OVlTG_Vnasy6A?e=dLmPjR" xr:uid="{00000000-0004-0000-0900-00000B000000}"/>
    <hyperlink ref="AJ21" r:id="rId13" display="https://bibliotecasmedellin-my.sharepoint.com/:f:/g/personal/gestion_documental_bpp_gov_co/Evw2uMLZsRZDqQOwS_DM9t4B0b0G1B4Sf-23mmgEvYDSAQ?e=PGVpy4" xr:uid="{00000000-0004-0000-0900-00000C000000}"/>
    <hyperlink ref="AJ23" r:id="rId14" display="https://bibliotecasmedellin-my.sharepoint.com/:f:/g/personal/gestion_documental_bpp_gov_co/EuXEVy84wsFEoiy85uCOCIcBoxXy68LZvNaZ7Ge4vdtYXA?e=xqprFO" xr:uid="{00000000-0004-0000-0900-00000D000000}"/>
    <hyperlink ref="AJ24" r:id="rId15" display="https://bibliotecasmedellin-my.sharepoint.com/:f:/g/personal/gestion_documental_bpp_gov_co/EjP17T6bnmtJiGSg-5tE838BbFSdac3EPk2nJDb-mD_UEw?e=S1ylJW" xr:uid="{00000000-0004-0000-0900-00000E000000}"/>
    <hyperlink ref="AJ25" r:id="rId16" display="https://bibliotecasmedellin-my.sharepoint.com/:f:/g/personal/gestion_documental_bpp_gov_co/EpKVuv4Cz2VDgoBi5j2KQkIB1KKZ09K6Xz7RMvepk1FZSA?e=MXwFGh" xr:uid="{00000000-0004-0000-0900-00000F000000}"/>
    <hyperlink ref="AJ26" r:id="rId17" display="https://bibliotecasmedellin-my.sharepoint.com/:f:/g/personal/gestion_documental_bpp_gov_co/ElcjxSkqkxZKghobZhENGRYBBBJYiUXBfISidct5T_EYdA?e=BH9dOE" xr:uid="{00000000-0004-0000-0900-000010000000}"/>
    <hyperlink ref="AW6" r:id="rId18" display="https://bibliotecasmedellin-my.sharepoint.com/:f:/g/personal/gestion_documental_bpp_gov_co/EnhZrsZvoGNMrvPU_FdYfkoBU86QUktYPWz_8HWMyT2D8w?e=2z090P" xr:uid="{00000000-0004-0000-0900-000011000000}"/>
    <hyperlink ref="AW7" r:id="rId19" display="https://bibliotecasmedellin-my.sharepoint.com/:f:/g/personal/gestion_documental_bpp_gov_co/Evu48OSolbtIjSP93I4cvhIB1Gz0KWwSp1b20VgdJbecCQ?e=R9091j" xr:uid="{00000000-0004-0000-0900-000012000000}"/>
    <hyperlink ref="AW8" r:id="rId20" display="https://bibliotecasmedellin-my.sharepoint.com/:f:/g/personal/gestion_documental_bpp_gov_co/EhyzcMf382NGuCu6vIcrTlMBmLHTQH6DpUEar6tehoy7SQ?e=kKneuT" xr:uid="{00000000-0004-0000-0900-000013000000}"/>
    <hyperlink ref="AW10" r:id="rId21" display="https://bibliotecasmedellin-my.sharepoint.com/:f:/g/personal/gestion_documental_bpp_gov_co/Em7ACRtQdo9OnU87a_tEeSEBwI9Qw2giqDqpT914jNyBUg?e=6jcSHX" xr:uid="{00000000-0004-0000-0900-000014000000}"/>
    <hyperlink ref="AW11" r:id="rId22" display="https://bibliotecasmedellin-my.sharepoint.com/:f:/g/personal/gestion_documental_bpp_gov_co/EmIH7DQQ8GlDjjyzSjeGHRMBqXPKO1l78kyBHkaeaickng?e=qSUty9" xr:uid="{00000000-0004-0000-0900-000015000000}"/>
  </hyperlinks>
  <pageMargins left="0.7" right="0.7" top="0.75" bottom="0.75" header="0.3" footer="0.3"/>
  <pageSetup paperSize="9" orientation="portrait" horizontalDpi="300" verticalDpi="300" r:id="rId23"/>
  <drawing r:id="rId24"/>
  <legacyDrawing r:id="rId2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BF8"/>
  <sheetViews>
    <sheetView topLeftCell="AT1" workbookViewId="0">
      <selection activeCell="AT1" sqref="AT1"/>
    </sheetView>
  </sheetViews>
  <sheetFormatPr baseColWidth="10" defaultRowHeight="15" x14ac:dyDescent="0.25"/>
  <cols>
    <col min="1" max="1" width="4.7109375" customWidth="1"/>
    <col min="2" max="2" width="15.42578125" customWidth="1"/>
    <col min="3" max="3" width="18.28515625" customWidth="1"/>
    <col min="4" max="4" width="16.85546875" customWidth="1"/>
    <col min="5" max="5" width="47.5703125" customWidth="1"/>
    <col min="6" max="6" width="58.140625" customWidth="1"/>
    <col min="7" max="7" width="17.5703125" customWidth="1"/>
    <col min="8" max="8" width="14.5703125" customWidth="1"/>
    <col min="9" max="9" width="13.5703125" customWidth="1"/>
    <col min="10" max="10" width="51.5703125" customWidth="1"/>
    <col min="11" max="11" width="24.42578125" customWidth="1"/>
    <col min="12" max="12" width="21.85546875" customWidth="1"/>
    <col min="13" max="13" width="19" customWidth="1"/>
    <col min="14" max="14" width="6.85546875" customWidth="1"/>
    <col min="15" max="15" width="7" customWidth="1"/>
    <col min="16" max="16" width="9.42578125" customWidth="1"/>
    <col min="17" max="17" width="7.5703125" customWidth="1"/>
    <col min="18" max="18" width="7.42578125" customWidth="1"/>
    <col min="19" max="19" width="9.42578125" customWidth="1"/>
    <col min="20" max="20" width="73.42578125" customWidth="1"/>
    <col min="21" max="21" width="15.5703125" customWidth="1"/>
    <col min="22" max="22" width="14.85546875" customWidth="1"/>
    <col min="23" max="23" width="38" customWidth="1"/>
    <col min="24" max="24" width="23.85546875" customWidth="1"/>
    <col min="25" max="25" width="15.140625" customWidth="1"/>
    <col min="26" max="26" width="14" customWidth="1"/>
    <col min="27" max="27" width="6.7109375" customWidth="1"/>
    <col min="28" max="28" width="5.5703125" customWidth="1"/>
    <col min="29" max="29" width="5" customWidth="1"/>
    <col min="30" max="30" width="7.42578125" customWidth="1"/>
    <col min="31" max="31" width="5.85546875" customWidth="1"/>
    <col min="32" max="32" width="7.7109375" customWidth="1"/>
    <col min="33" max="33" width="73.7109375" customWidth="1"/>
    <col min="34" max="34" width="18.5703125" customWidth="1"/>
    <col min="35" max="35" width="15.28515625" customWidth="1"/>
    <col min="36" max="36" width="38.5703125" customWidth="1"/>
    <col min="37" max="37" width="29.5703125" customWidth="1"/>
    <col min="38" max="38" width="13.28515625" customWidth="1"/>
    <col min="39" max="39" width="14.85546875" customWidth="1"/>
    <col min="40" max="40" width="5.85546875" customWidth="1"/>
    <col min="41" max="41" width="5.28515625" customWidth="1"/>
    <col min="42" max="42" width="6" customWidth="1"/>
    <col min="43" max="43" width="5.7109375" customWidth="1"/>
    <col min="44" max="44" width="4.7109375" customWidth="1"/>
    <col min="45" max="45" width="4.85546875" customWidth="1"/>
    <col min="46" max="46" width="59.28515625" customWidth="1"/>
    <col min="47" max="47" width="24.5703125" customWidth="1"/>
    <col min="48" max="48" width="13.85546875" customWidth="1"/>
    <col min="49" max="49" width="29.42578125" customWidth="1"/>
    <col min="50" max="50" width="35.42578125" customWidth="1"/>
    <col min="51" max="51" width="16.85546875" customWidth="1"/>
    <col min="52" max="52" width="15.5703125" customWidth="1"/>
  </cols>
  <sheetData>
    <row r="1" spans="1:58" ht="0.75" customHeight="1" thickBot="1" x14ac:dyDescent="0.3"/>
    <row r="2" spans="1:58" s="62" customFormat="1" ht="33" customHeight="1" thickBot="1" x14ac:dyDescent="0.3">
      <c r="A2" s="565"/>
      <c r="B2" s="597"/>
      <c r="C2" s="560" t="s">
        <v>316</v>
      </c>
      <c r="D2" s="560"/>
      <c r="E2" s="560"/>
      <c r="F2" s="560"/>
      <c r="G2" s="570"/>
      <c r="H2" s="569" t="s">
        <v>119</v>
      </c>
      <c r="I2" s="560"/>
      <c r="J2" s="560"/>
      <c r="K2" s="560"/>
      <c r="L2" s="560"/>
      <c r="M2" s="570"/>
      <c r="N2" s="837" t="s">
        <v>76</v>
      </c>
      <c r="O2" s="838"/>
      <c r="P2" s="838"/>
      <c r="Q2" s="838"/>
      <c r="R2" s="838"/>
      <c r="S2" s="839"/>
      <c r="T2" s="569" t="s">
        <v>222</v>
      </c>
      <c r="U2" s="560"/>
      <c r="V2" s="560"/>
      <c r="W2" s="560"/>
      <c r="X2" s="560"/>
      <c r="Y2" s="560"/>
      <c r="Z2" s="570"/>
      <c r="AA2" s="837" t="s">
        <v>76</v>
      </c>
      <c r="AB2" s="838"/>
      <c r="AC2" s="838"/>
      <c r="AD2" s="838"/>
      <c r="AE2" s="838"/>
      <c r="AF2" s="839"/>
      <c r="AG2" s="569" t="s">
        <v>376</v>
      </c>
      <c r="AH2" s="560"/>
      <c r="AI2" s="560"/>
      <c r="AJ2" s="560"/>
      <c r="AK2" s="560"/>
      <c r="AL2" s="560"/>
      <c r="AM2" s="570"/>
      <c r="AN2" s="841" t="s">
        <v>76</v>
      </c>
      <c r="AO2" s="842"/>
      <c r="AP2" s="842"/>
      <c r="AQ2" s="842"/>
      <c r="AR2" s="842"/>
      <c r="AS2" s="843"/>
      <c r="AT2" s="569" t="s">
        <v>482</v>
      </c>
      <c r="AU2" s="560"/>
      <c r="AV2" s="560"/>
      <c r="AW2" s="560"/>
      <c r="AX2" s="560"/>
      <c r="AY2" s="560"/>
      <c r="AZ2" s="570"/>
      <c r="BA2" s="841" t="s">
        <v>76</v>
      </c>
      <c r="BB2" s="842"/>
      <c r="BC2" s="842"/>
      <c r="BD2" s="842"/>
      <c r="BE2" s="842"/>
      <c r="BF2" s="843"/>
    </row>
    <row r="3" spans="1:58" ht="46.5" customHeight="1" thickBot="1" x14ac:dyDescent="0.3">
      <c r="A3" s="567"/>
      <c r="B3" s="598"/>
      <c r="C3" s="563"/>
      <c r="D3" s="563"/>
      <c r="E3" s="563"/>
      <c r="F3" s="563"/>
      <c r="G3" s="580"/>
      <c r="H3" s="571"/>
      <c r="I3" s="572"/>
      <c r="J3" s="572"/>
      <c r="K3" s="572"/>
      <c r="L3" s="572"/>
      <c r="M3" s="573"/>
      <c r="N3" s="617" t="s">
        <v>67</v>
      </c>
      <c r="O3" s="618"/>
      <c r="P3" s="619"/>
      <c r="Q3" s="620" t="s">
        <v>75</v>
      </c>
      <c r="R3" s="621"/>
      <c r="S3" s="622"/>
      <c r="T3" s="571"/>
      <c r="U3" s="572"/>
      <c r="V3" s="572"/>
      <c r="W3" s="572"/>
      <c r="X3" s="572"/>
      <c r="Y3" s="572"/>
      <c r="Z3" s="573"/>
      <c r="AA3" s="617" t="s">
        <v>67</v>
      </c>
      <c r="AB3" s="618"/>
      <c r="AC3" s="619"/>
      <c r="AD3" s="620" t="s">
        <v>75</v>
      </c>
      <c r="AE3" s="621"/>
      <c r="AF3" s="622"/>
      <c r="AG3" s="571"/>
      <c r="AH3" s="572"/>
      <c r="AI3" s="572"/>
      <c r="AJ3" s="572"/>
      <c r="AK3" s="572"/>
      <c r="AL3" s="572"/>
      <c r="AM3" s="573"/>
      <c r="AN3" s="617" t="s">
        <v>67</v>
      </c>
      <c r="AO3" s="618"/>
      <c r="AP3" s="619"/>
      <c r="AQ3" s="620" t="s">
        <v>75</v>
      </c>
      <c r="AR3" s="621"/>
      <c r="AS3" s="622"/>
      <c r="AT3" s="571"/>
      <c r="AU3" s="572"/>
      <c r="AV3" s="572"/>
      <c r="AW3" s="572"/>
      <c r="AX3" s="572"/>
      <c r="AY3" s="572"/>
      <c r="AZ3" s="573"/>
      <c r="BA3" s="617" t="s">
        <v>67</v>
      </c>
      <c r="BB3" s="618"/>
      <c r="BC3" s="619"/>
      <c r="BD3" s="620" t="s">
        <v>75</v>
      </c>
      <c r="BE3" s="621"/>
      <c r="BF3" s="622"/>
    </row>
    <row r="4" spans="1:58" ht="101.25" customHeight="1" thickBot="1" x14ac:dyDescent="0.3">
      <c r="A4" s="51" t="s">
        <v>9</v>
      </c>
      <c r="B4" s="47" t="s">
        <v>1</v>
      </c>
      <c r="C4" s="37" t="s">
        <v>10</v>
      </c>
      <c r="D4" s="37" t="s">
        <v>11</v>
      </c>
      <c r="E4" s="37" t="s">
        <v>81</v>
      </c>
      <c r="F4" s="7" t="s">
        <v>150</v>
      </c>
      <c r="G4" s="244" t="s">
        <v>173</v>
      </c>
      <c r="H4" s="241" t="s">
        <v>174</v>
      </c>
      <c r="I4" s="100" t="s">
        <v>147</v>
      </c>
      <c r="J4" s="132" t="s">
        <v>12</v>
      </c>
      <c r="K4" s="133" t="s">
        <v>62</v>
      </c>
      <c r="L4" s="262" t="s">
        <v>206</v>
      </c>
      <c r="M4" s="134" t="s">
        <v>79</v>
      </c>
      <c r="N4" s="58" t="s">
        <v>68</v>
      </c>
      <c r="O4" s="58" t="s">
        <v>69</v>
      </c>
      <c r="P4" s="58" t="s">
        <v>70</v>
      </c>
      <c r="Q4" s="260" t="s">
        <v>68</v>
      </c>
      <c r="R4" s="260" t="s">
        <v>69</v>
      </c>
      <c r="S4" s="260" t="s">
        <v>70</v>
      </c>
      <c r="T4" s="7" t="s">
        <v>150</v>
      </c>
      <c r="U4" s="295" t="s">
        <v>221</v>
      </c>
      <c r="V4" s="284" t="s">
        <v>147</v>
      </c>
      <c r="W4" s="285" t="s">
        <v>12</v>
      </c>
      <c r="X4" s="301" t="s">
        <v>62</v>
      </c>
      <c r="Y4" s="302" t="s">
        <v>206</v>
      </c>
      <c r="Z4" s="303" t="s">
        <v>79</v>
      </c>
      <c r="AA4" s="304" t="s">
        <v>68</v>
      </c>
      <c r="AB4" s="304" t="s">
        <v>69</v>
      </c>
      <c r="AC4" s="304" t="s">
        <v>70</v>
      </c>
      <c r="AD4" s="305" t="s">
        <v>68</v>
      </c>
      <c r="AE4" s="305" t="s">
        <v>69</v>
      </c>
      <c r="AF4" s="305" t="s">
        <v>70</v>
      </c>
      <c r="AG4" s="7" t="s">
        <v>150</v>
      </c>
      <c r="AH4" s="295" t="s">
        <v>365</v>
      </c>
      <c r="AI4" s="284" t="s">
        <v>147</v>
      </c>
      <c r="AJ4" s="285" t="s">
        <v>12</v>
      </c>
      <c r="AK4" s="301" t="s">
        <v>62</v>
      </c>
      <c r="AL4" s="302" t="s">
        <v>206</v>
      </c>
      <c r="AM4" s="303" t="s">
        <v>79</v>
      </c>
      <c r="AN4" s="304" t="s">
        <v>68</v>
      </c>
      <c r="AO4" s="304" t="s">
        <v>69</v>
      </c>
      <c r="AP4" s="304" t="s">
        <v>70</v>
      </c>
      <c r="AQ4" s="305" t="s">
        <v>68</v>
      </c>
      <c r="AR4" s="305" t="s">
        <v>69</v>
      </c>
      <c r="AS4" s="305" t="s">
        <v>70</v>
      </c>
      <c r="AT4" s="7" t="s">
        <v>150</v>
      </c>
      <c r="AU4" s="295" t="s">
        <v>463</v>
      </c>
      <c r="AV4" s="284" t="s">
        <v>147</v>
      </c>
      <c r="AW4" s="285" t="s">
        <v>12</v>
      </c>
      <c r="AX4" s="301" t="s">
        <v>62</v>
      </c>
      <c r="AY4" s="302" t="s">
        <v>206</v>
      </c>
      <c r="AZ4" s="303" t="s">
        <v>79</v>
      </c>
      <c r="BA4" s="304" t="s">
        <v>68</v>
      </c>
      <c r="BB4" s="304" t="s">
        <v>69</v>
      </c>
      <c r="BC4" s="304" t="s">
        <v>70</v>
      </c>
      <c r="BD4" s="305" t="s">
        <v>68</v>
      </c>
      <c r="BE4" s="305" t="s">
        <v>69</v>
      </c>
      <c r="BF4" s="305" t="s">
        <v>70</v>
      </c>
    </row>
    <row r="5" spans="1:58" ht="224.25" customHeight="1" thickBot="1" x14ac:dyDescent="0.3">
      <c r="A5" s="158">
        <v>1</v>
      </c>
      <c r="B5" s="161" t="s">
        <v>58</v>
      </c>
      <c r="C5" s="156" t="s">
        <v>120</v>
      </c>
      <c r="D5" s="159" t="s">
        <v>13</v>
      </c>
      <c r="E5" s="157" t="s">
        <v>122</v>
      </c>
      <c r="F5" s="160" t="s">
        <v>196</v>
      </c>
      <c r="G5" s="234">
        <v>2</v>
      </c>
      <c r="H5" s="162">
        <v>2</v>
      </c>
      <c r="I5" s="178">
        <v>2</v>
      </c>
      <c r="J5" s="179" t="s">
        <v>139</v>
      </c>
      <c r="K5" s="180"/>
      <c r="L5" s="255">
        <f t="shared" ref="L5" si="0">I5/H5</f>
        <v>1</v>
      </c>
      <c r="M5" s="56">
        <f t="shared" ref="M5" si="1">(I5*0.25)/H5</f>
        <v>0.25</v>
      </c>
      <c r="N5" s="79">
        <v>3</v>
      </c>
      <c r="O5" s="169" t="s">
        <v>71</v>
      </c>
      <c r="P5" s="170" t="s">
        <v>72</v>
      </c>
      <c r="Q5" s="79">
        <v>2</v>
      </c>
      <c r="R5" s="170" t="s">
        <v>203</v>
      </c>
      <c r="S5" s="392" t="s">
        <v>204</v>
      </c>
      <c r="T5" s="396" t="s">
        <v>359</v>
      </c>
      <c r="U5" s="23">
        <v>2</v>
      </c>
      <c r="V5" s="307">
        <v>2</v>
      </c>
      <c r="W5" s="1" t="s">
        <v>275</v>
      </c>
      <c r="X5" s="40" t="s">
        <v>223</v>
      </c>
      <c r="Y5" s="252">
        <f>V5/U5</f>
        <v>1</v>
      </c>
      <c r="Z5" s="13">
        <f>(V5*0.25)/U5</f>
        <v>0.25</v>
      </c>
      <c r="AA5" s="79">
        <v>3</v>
      </c>
      <c r="AB5" s="169" t="s">
        <v>71</v>
      </c>
      <c r="AC5" s="392" t="s">
        <v>72</v>
      </c>
      <c r="AD5" s="79">
        <v>2</v>
      </c>
      <c r="AE5" s="392" t="s">
        <v>203</v>
      </c>
      <c r="AF5" s="392" t="s">
        <v>204</v>
      </c>
      <c r="AG5" s="396" t="s">
        <v>407</v>
      </c>
      <c r="AH5" s="23">
        <v>2</v>
      </c>
      <c r="AI5" s="416">
        <v>2</v>
      </c>
      <c r="AJ5" s="281" t="s">
        <v>404</v>
      </c>
      <c r="AK5" s="411" t="s">
        <v>402</v>
      </c>
      <c r="AL5" s="252">
        <f>AI5/AH5</f>
        <v>1</v>
      </c>
      <c r="AM5" s="13">
        <f>(AI5*0.25)/AH5</f>
        <v>0.25</v>
      </c>
      <c r="AN5" s="79">
        <v>3</v>
      </c>
      <c r="AO5" s="169" t="s">
        <v>71</v>
      </c>
      <c r="AP5" s="400" t="s">
        <v>72</v>
      </c>
      <c r="AQ5" s="79">
        <v>2</v>
      </c>
      <c r="AR5" s="400" t="s">
        <v>203</v>
      </c>
      <c r="AS5" s="400" t="s">
        <v>204</v>
      </c>
      <c r="AT5" s="396" t="s">
        <v>483</v>
      </c>
      <c r="AU5" s="23">
        <v>2</v>
      </c>
      <c r="AV5" s="416">
        <v>2</v>
      </c>
      <c r="AW5" s="540" t="s">
        <v>510</v>
      </c>
      <c r="AX5" s="538" t="s">
        <v>509</v>
      </c>
      <c r="AY5" s="252">
        <f>AV5/AU5</f>
        <v>1</v>
      </c>
      <c r="AZ5" s="13">
        <f>(AV5*0.25)/AU5</f>
        <v>0.25</v>
      </c>
      <c r="BA5" s="531">
        <v>3</v>
      </c>
      <c r="BB5" s="532" t="s">
        <v>71</v>
      </c>
      <c r="BC5" s="530" t="s">
        <v>72</v>
      </c>
      <c r="BD5" s="531">
        <v>2</v>
      </c>
      <c r="BE5" s="530" t="s">
        <v>203</v>
      </c>
      <c r="BF5" s="530" t="s">
        <v>204</v>
      </c>
    </row>
    <row r="6" spans="1:58" ht="283.5" thickBot="1" x14ac:dyDescent="0.3">
      <c r="A6" s="164">
        <v>2</v>
      </c>
      <c r="B6" s="165" t="s">
        <v>58</v>
      </c>
      <c r="C6" s="166" t="s">
        <v>121</v>
      </c>
      <c r="D6" s="167" t="s">
        <v>13</v>
      </c>
      <c r="E6" s="153" t="s">
        <v>123</v>
      </c>
      <c r="F6" s="397" t="s">
        <v>360</v>
      </c>
      <c r="G6" s="234">
        <v>2</v>
      </c>
      <c r="H6" s="168">
        <v>2</v>
      </c>
      <c r="I6" s="174">
        <v>2</v>
      </c>
      <c r="J6" s="239" t="s">
        <v>197</v>
      </c>
      <c r="K6" s="167"/>
      <c r="L6" s="255">
        <f t="shared" ref="L6" si="2">I6/H6</f>
        <v>1</v>
      </c>
      <c r="M6" s="173">
        <f t="shared" ref="M6" si="3">(I6*0.25)/H6</f>
        <v>0.25</v>
      </c>
      <c r="N6" s="297">
        <v>3</v>
      </c>
      <c r="O6" s="298" t="s">
        <v>71</v>
      </c>
      <c r="P6" s="299" t="s">
        <v>72</v>
      </c>
      <c r="Q6" s="79">
        <v>2</v>
      </c>
      <c r="R6" s="392" t="s">
        <v>203</v>
      </c>
      <c r="S6" s="392" t="s">
        <v>204</v>
      </c>
      <c r="T6" s="398" t="s">
        <v>361</v>
      </c>
      <c r="U6" s="23">
        <v>2</v>
      </c>
      <c r="V6" s="307">
        <v>2</v>
      </c>
      <c r="W6" s="233" t="s">
        <v>276</v>
      </c>
      <c r="X6" s="1" t="s">
        <v>224</v>
      </c>
      <c r="Y6" s="252">
        <f>V6/U6</f>
        <v>1</v>
      </c>
      <c r="Z6" s="13">
        <f>(V6*0.25)/U6</f>
        <v>0.25</v>
      </c>
      <c r="AA6" s="297">
        <v>3</v>
      </c>
      <c r="AB6" s="298" t="s">
        <v>71</v>
      </c>
      <c r="AC6" s="299" t="s">
        <v>72</v>
      </c>
      <c r="AD6" s="79">
        <v>2</v>
      </c>
      <c r="AE6" s="392" t="s">
        <v>203</v>
      </c>
      <c r="AF6" s="417" t="s">
        <v>204</v>
      </c>
      <c r="AG6" s="420" t="s">
        <v>403</v>
      </c>
      <c r="AH6" s="418">
        <v>2</v>
      </c>
      <c r="AI6" s="416">
        <v>2</v>
      </c>
      <c r="AJ6" s="411" t="s">
        <v>405</v>
      </c>
      <c r="AK6" s="411" t="s">
        <v>406</v>
      </c>
      <c r="AL6" s="252">
        <f>AI6/AH6</f>
        <v>1</v>
      </c>
      <c r="AM6" s="13">
        <f>(AI6*0.25)/AH6</f>
        <v>0.25</v>
      </c>
      <c r="AN6" s="297">
        <v>3</v>
      </c>
      <c r="AO6" s="298" t="s">
        <v>71</v>
      </c>
      <c r="AP6" s="299" t="s">
        <v>72</v>
      </c>
      <c r="AQ6" s="79">
        <v>2</v>
      </c>
      <c r="AR6" s="400" t="s">
        <v>203</v>
      </c>
      <c r="AS6" s="400" t="s">
        <v>204</v>
      </c>
      <c r="AT6" s="420" t="s">
        <v>484</v>
      </c>
      <c r="AU6" s="418">
        <v>2</v>
      </c>
      <c r="AV6" s="416">
        <v>2</v>
      </c>
      <c r="AW6" s="538" t="s">
        <v>511</v>
      </c>
      <c r="AX6" s="538" t="s">
        <v>504</v>
      </c>
      <c r="AY6" s="252">
        <f>AV6/AU6</f>
        <v>1</v>
      </c>
      <c r="AZ6" s="13">
        <f>(AV6*0.25)/AU6</f>
        <v>0.25</v>
      </c>
      <c r="BA6" s="519">
        <v>3</v>
      </c>
      <c r="BB6" s="520" t="s">
        <v>71</v>
      </c>
      <c r="BC6" s="299" t="s">
        <v>72</v>
      </c>
      <c r="BD6" s="531">
        <v>2</v>
      </c>
      <c r="BE6" s="530" t="s">
        <v>203</v>
      </c>
      <c r="BF6" s="530" t="s">
        <v>204</v>
      </c>
    </row>
    <row r="7" spans="1:58" ht="39.75" customHeight="1" thickBot="1" x14ac:dyDescent="0.3">
      <c r="L7" s="163" t="s">
        <v>3</v>
      </c>
      <c r="M7" s="218">
        <f>AVERAGE(M3:M6)</f>
        <v>0.25</v>
      </c>
      <c r="N7" s="836"/>
      <c r="O7" s="836"/>
      <c r="P7" s="836"/>
      <c r="Q7" s="836"/>
      <c r="R7" s="836"/>
      <c r="S7" s="836"/>
      <c r="T7" s="296"/>
      <c r="U7" s="300"/>
      <c r="V7" s="300"/>
      <c r="W7" s="300"/>
      <c r="X7" s="300"/>
      <c r="Y7" s="163" t="s">
        <v>3</v>
      </c>
      <c r="Z7" s="306">
        <f>AVERAGE(Z5:Z6)</f>
        <v>0.25</v>
      </c>
      <c r="AA7" s="840"/>
      <c r="AB7" s="840"/>
      <c r="AC7" s="840"/>
      <c r="AD7" s="840"/>
      <c r="AE7" s="840"/>
      <c r="AF7" s="840"/>
      <c r="AG7" s="419"/>
      <c r="AH7" s="300"/>
      <c r="AI7" s="300"/>
      <c r="AJ7" s="300"/>
      <c r="AK7" s="300"/>
      <c r="AL7" s="163" t="s">
        <v>3</v>
      </c>
      <c r="AM7" s="421">
        <f>AVERAGE(AM5:AM6)</f>
        <v>0.25</v>
      </c>
      <c r="AN7" s="844"/>
      <c r="AO7" s="845"/>
      <c r="AP7" s="845"/>
      <c r="AQ7" s="845"/>
      <c r="AR7" s="845"/>
      <c r="AS7" s="846"/>
      <c r="AT7" s="419"/>
      <c r="AU7" s="300"/>
      <c r="AV7" s="300"/>
      <c r="AW7" s="300"/>
      <c r="AX7" s="300"/>
      <c r="AY7" s="163" t="s">
        <v>3</v>
      </c>
      <c r="AZ7" s="421">
        <f>AVERAGE(AZ5:AZ6)</f>
        <v>0.25</v>
      </c>
      <c r="BA7" s="844"/>
      <c r="BB7" s="845"/>
      <c r="BC7" s="845"/>
      <c r="BD7" s="845"/>
      <c r="BE7" s="845"/>
      <c r="BF7" s="846"/>
    </row>
    <row r="8" spans="1:58" x14ac:dyDescent="0.25">
      <c r="M8" s="53"/>
    </row>
  </sheetData>
  <mergeCells count="22">
    <mergeCell ref="AT2:AZ3"/>
    <mergeCell ref="BA2:BF2"/>
    <mergeCell ref="BA3:BC3"/>
    <mergeCell ref="BD3:BF3"/>
    <mergeCell ref="BA7:BF7"/>
    <mergeCell ref="AG2:AM3"/>
    <mergeCell ref="AN2:AS2"/>
    <mergeCell ref="AN3:AP3"/>
    <mergeCell ref="AQ3:AS3"/>
    <mergeCell ref="AN7:AS7"/>
    <mergeCell ref="AA2:AF2"/>
    <mergeCell ref="AA3:AC3"/>
    <mergeCell ref="AD3:AF3"/>
    <mergeCell ref="AA7:AF7"/>
    <mergeCell ref="T2:Z3"/>
    <mergeCell ref="A2:B3"/>
    <mergeCell ref="H2:M3"/>
    <mergeCell ref="N7:S7"/>
    <mergeCell ref="N2:S2"/>
    <mergeCell ref="N3:P3"/>
    <mergeCell ref="Q3:S3"/>
    <mergeCell ref="C2:G3"/>
  </mergeCells>
  <conditionalFormatting sqref="P5">
    <cfRule type="containsText" dxfId="95" priority="137" operator="containsText" text="Extremo">
      <formula>NOT(ISERROR(SEARCH("Extremo",P5)))</formula>
    </cfRule>
    <cfRule type="containsText" dxfId="94" priority="138" operator="containsText" text="Alto">
      <formula>NOT(ISERROR(SEARCH("Alto",P5)))</formula>
    </cfRule>
    <cfRule type="containsText" dxfId="93" priority="139" operator="containsText" text="Moderado">
      <formula>NOT(ISERROR(SEARCH("Moderado",P5)))</formula>
    </cfRule>
    <cfRule type="containsText" dxfId="92" priority="140" operator="containsText" text="Bajo">
      <formula>NOT(ISERROR(SEARCH("Bajo",P5)))</formula>
    </cfRule>
  </conditionalFormatting>
  <conditionalFormatting sqref="P6">
    <cfRule type="containsText" dxfId="91" priority="133" operator="containsText" text="Extremo">
      <formula>NOT(ISERROR(SEARCH("Extremo",P6)))</formula>
    </cfRule>
    <cfRule type="containsText" dxfId="90" priority="134" operator="containsText" text="Alto">
      <formula>NOT(ISERROR(SEARCH("Alto",P6)))</formula>
    </cfRule>
    <cfRule type="containsText" dxfId="89" priority="135" operator="containsText" text="Moderado">
      <formula>NOT(ISERROR(SEARCH("Moderado",P6)))</formula>
    </cfRule>
    <cfRule type="containsText" dxfId="88" priority="136" operator="containsText" text="Bajo">
      <formula>NOT(ISERROR(SEARCH("Bajo",P6)))</formula>
    </cfRule>
  </conditionalFormatting>
  <conditionalFormatting sqref="R5">
    <cfRule type="containsText" dxfId="87" priority="125" operator="containsText" text="ZONA DE RIESGO EXTREMA">
      <formula>NOT(ISERROR(SEARCH("ZONA DE RIESGO EXTREMA",R5)))</formula>
    </cfRule>
    <cfRule type="containsText" dxfId="86" priority="126" operator="containsText" text="ZONA DE RIESGO ALTA">
      <formula>NOT(ISERROR(SEARCH("ZONA DE RIESGO ALTA",R5)))</formula>
    </cfRule>
    <cfRule type="containsText" dxfId="85" priority="127" operator="containsText" text="ZONA DE RIESGO MODERADA">
      <formula>NOT(ISERROR(SEARCH("ZONA DE RIESGO MODERADA",R5)))</formula>
    </cfRule>
    <cfRule type="containsText" dxfId="84" priority="128" operator="containsText" text="ZONA DE RIESGO BAJA">
      <formula>NOT(ISERROR(SEARCH("ZONA DE RIESGO BAJA",R5)))</formula>
    </cfRule>
  </conditionalFormatting>
  <conditionalFormatting sqref="S5">
    <cfRule type="containsText" dxfId="83" priority="121" operator="containsText" text="Extremo">
      <formula>NOT(ISERROR(SEARCH("Extremo",S5)))</formula>
    </cfRule>
    <cfRule type="containsText" dxfId="82" priority="122" operator="containsText" text="Alto">
      <formula>NOT(ISERROR(SEARCH("Alto",S5)))</formula>
    </cfRule>
    <cfRule type="containsText" dxfId="81" priority="123" operator="containsText" text="Moderado">
      <formula>NOT(ISERROR(SEARCH("Moderado",S5)))</formula>
    </cfRule>
    <cfRule type="containsText" dxfId="80" priority="124" operator="containsText" text="Bajo">
      <formula>NOT(ISERROR(SEARCH("Bajo",S5)))</formula>
    </cfRule>
  </conditionalFormatting>
  <conditionalFormatting sqref="AE5">
    <cfRule type="containsText" dxfId="79" priority="77" operator="containsText" text="ZONA DE RIESGO EXTREMA">
      <formula>NOT(ISERROR(SEARCH("ZONA DE RIESGO EXTREMA",AE5)))</formula>
    </cfRule>
    <cfRule type="containsText" dxfId="78" priority="78" operator="containsText" text="ZONA DE RIESGO ALTA">
      <formula>NOT(ISERROR(SEARCH("ZONA DE RIESGO ALTA",AE5)))</formula>
    </cfRule>
    <cfRule type="containsText" dxfId="77" priority="79" operator="containsText" text="ZONA DE RIESGO MODERADA">
      <formula>NOT(ISERROR(SEARCH("ZONA DE RIESGO MODERADA",AE5)))</formula>
    </cfRule>
    <cfRule type="containsText" dxfId="76" priority="80" operator="containsText" text="ZONA DE RIESGO BAJA">
      <formula>NOT(ISERROR(SEARCH("ZONA DE RIESGO BAJA",AE5)))</formula>
    </cfRule>
  </conditionalFormatting>
  <conditionalFormatting sqref="AF5">
    <cfRule type="containsText" dxfId="75" priority="73" operator="containsText" text="Extremo">
      <formula>NOT(ISERROR(SEARCH("Extremo",AF5)))</formula>
    </cfRule>
    <cfRule type="containsText" dxfId="74" priority="74" operator="containsText" text="Alto">
      <formula>NOT(ISERROR(SEARCH("Alto",AF5)))</formula>
    </cfRule>
    <cfRule type="containsText" dxfId="73" priority="75" operator="containsText" text="Moderado">
      <formula>NOT(ISERROR(SEARCH("Moderado",AF5)))</formula>
    </cfRule>
    <cfRule type="containsText" dxfId="72" priority="76" operator="containsText" text="Bajo">
      <formula>NOT(ISERROR(SEARCH("Bajo",AF5)))</formula>
    </cfRule>
  </conditionalFormatting>
  <conditionalFormatting sqref="AC5">
    <cfRule type="containsText" dxfId="71" priority="69" operator="containsText" text="Extremo">
      <formula>NOT(ISERROR(SEARCH("Extremo",AC5)))</formula>
    </cfRule>
    <cfRule type="containsText" dxfId="70" priority="70" operator="containsText" text="Alto">
      <formula>NOT(ISERROR(SEARCH("Alto",AC5)))</formula>
    </cfRule>
    <cfRule type="containsText" dxfId="69" priority="71" operator="containsText" text="Moderado">
      <formula>NOT(ISERROR(SEARCH("Moderado",AC5)))</formula>
    </cfRule>
    <cfRule type="containsText" dxfId="68" priority="72" operator="containsText" text="Bajo">
      <formula>NOT(ISERROR(SEARCH("Bajo",AC5)))</formula>
    </cfRule>
  </conditionalFormatting>
  <conditionalFormatting sqref="R6">
    <cfRule type="containsText" dxfId="67" priority="65" operator="containsText" text="ZONA DE RIESGO EXTREMA">
      <formula>NOT(ISERROR(SEARCH("ZONA DE RIESGO EXTREMA",R6)))</formula>
    </cfRule>
    <cfRule type="containsText" dxfId="66" priority="66" operator="containsText" text="ZONA DE RIESGO ALTA">
      <formula>NOT(ISERROR(SEARCH("ZONA DE RIESGO ALTA",R6)))</formula>
    </cfRule>
    <cfRule type="containsText" dxfId="65" priority="67" operator="containsText" text="ZONA DE RIESGO MODERADA">
      <formula>NOT(ISERROR(SEARCH("ZONA DE RIESGO MODERADA",R6)))</formula>
    </cfRule>
    <cfRule type="containsText" dxfId="64" priority="68" operator="containsText" text="ZONA DE RIESGO BAJA">
      <formula>NOT(ISERROR(SEARCH("ZONA DE RIESGO BAJA",R6)))</formula>
    </cfRule>
  </conditionalFormatting>
  <conditionalFormatting sqref="S6">
    <cfRule type="containsText" dxfId="63" priority="61" operator="containsText" text="Extremo">
      <formula>NOT(ISERROR(SEARCH("Extremo",S6)))</formula>
    </cfRule>
    <cfRule type="containsText" dxfId="62" priority="62" operator="containsText" text="Alto">
      <formula>NOT(ISERROR(SEARCH("Alto",S6)))</formula>
    </cfRule>
    <cfRule type="containsText" dxfId="61" priority="63" operator="containsText" text="Moderado">
      <formula>NOT(ISERROR(SEARCH("Moderado",S6)))</formula>
    </cfRule>
    <cfRule type="containsText" dxfId="60" priority="64" operator="containsText" text="Bajo">
      <formula>NOT(ISERROR(SEARCH("Bajo",S6)))</formula>
    </cfRule>
  </conditionalFormatting>
  <conditionalFormatting sqref="AC6">
    <cfRule type="containsText" dxfId="59" priority="57" operator="containsText" text="Extremo">
      <formula>NOT(ISERROR(SEARCH("Extremo",AC6)))</formula>
    </cfRule>
    <cfRule type="containsText" dxfId="58" priority="58" operator="containsText" text="Alto">
      <formula>NOT(ISERROR(SEARCH("Alto",AC6)))</formula>
    </cfRule>
    <cfRule type="containsText" dxfId="57" priority="59" operator="containsText" text="Moderado">
      <formula>NOT(ISERROR(SEARCH("Moderado",AC6)))</formula>
    </cfRule>
    <cfRule type="containsText" dxfId="56" priority="60" operator="containsText" text="Bajo">
      <formula>NOT(ISERROR(SEARCH("Bajo",AC6)))</formula>
    </cfRule>
  </conditionalFormatting>
  <conditionalFormatting sqref="AE6">
    <cfRule type="containsText" dxfId="55" priority="53" operator="containsText" text="ZONA DE RIESGO EXTREMA">
      <formula>NOT(ISERROR(SEARCH("ZONA DE RIESGO EXTREMA",AE6)))</formula>
    </cfRule>
    <cfRule type="containsText" dxfId="54" priority="54" operator="containsText" text="ZONA DE RIESGO ALTA">
      <formula>NOT(ISERROR(SEARCH("ZONA DE RIESGO ALTA",AE6)))</formula>
    </cfRule>
    <cfRule type="containsText" dxfId="53" priority="55" operator="containsText" text="ZONA DE RIESGO MODERADA">
      <formula>NOT(ISERROR(SEARCH("ZONA DE RIESGO MODERADA",AE6)))</formula>
    </cfRule>
    <cfRule type="containsText" dxfId="52" priority="56" operator="containsText" text="ZONA DE RIESGO BAJA">
      <formula>NOT(ISERROR(SEARCH("ZONA DE RIESGO BAJA",AE6)))</formula>
    </cfRule>
  </conditionalFormatting>
  <conditionalFormatting sqref="AF6">
    <cfRule type="containsText" dxfId="51" priority="49" operator="containsText" text="Extremo">
      <formula>NOT(ISERROR(SEARCH("Extremo",AF6)))</formula>
    </cfRule>
    <cfRule type="containsText" dxfId="50" priority="50" operator="containsText" text="Alto">
      <formula>NOT(ISERROR(SEARCH("Alto",AF6)))</formula>
    </cfRule>
    <cfRule type="containsText" dxfId="49" priority="51" operator="containsText" text="Moderado">
      <formula>NOT(ISERROR(SEARCH("Moderado",AF6)))</formula>
    </cfRule>
    <cfRule type="containsText" dxfId="48" priority="52" operator="containsText" text="Bajo">
      <formula>NOT(ISERROR(SEARCH("Bajo",AF6)))</formula>
    </cfRule>
  </conditionalFormatting>
  <conditionalFormatting sqref="AR5">
    <cfRule type="containsText" dxfId="47" priority="45" operator="containsText" text="ZONA DE RIESGO EXTREMA">
      <formula>NOT(ISERROR(SEARCH("ZONA DE RIESGO EXTREMA",AR5)))</formula>
    </cfRule>
    <cfRule type="containsText" dxfId="46" priority="46" operator="containsText" text="ZONA DE RIESGO ALTA">
      <formula>NOT(ISERROR(SEARCH("ZONA DE RIESGO ALTA",AR5)))</formula>
    </cfRule>
    <cfRule type="containsText" dxfId="45" priority="47" operator="containsText" text="ZONA DE RIESGO MODERADA">
      <formula>NOT(ISERROR(SEARCH("ZONA DE RIESGO MODERADA",AR5)))</formula>
    </cfRule>
    <cfRule type="containsText" dxfId="44" priority="48" operator="containsText" text="ZONA DE RIESGO BAJA">
      <formula>NOT(ISERROR(SEARCH("ZONA DE RIESGO BAJA",AR5)))</formula>
    </cfRule>
  </conditionalFormatting>
  <conditionalFormatting sqref="AS5">
    <cfRule type="containsText" dxfId="43" priority="41" operator="containsText" text="Extremo">
      <formula>NOT(ISERROR(SEARCH("Extremo",AS5)))</formula>
    </cfRule>
    <cfRule type="containsText" dxfId="42" priority="42" operator="containsText" text="Alto">
      <formula>NOT(ISERROR(SEARCH("Alto",AS5)))</formula>
    </cfRule>
    <cfRule type="containsText" dxfId="41" priority="43" operator="containsText" text="Moderado">
      <formula>NOT(ISERROR(SEARCH("Moderado",AS5)))</formula>
    </cfRule>
    <cfRule type="containsText" dxfId="40" priority="44" operator="containsText" text="Bajo">
      <formula>NOT(ISERROR(SEARCH("Bajo",AS5)))</formula>
    </cfRule>
  </conditionalFormatting>
  <conditionalFormatting sqref="AP5">
    <cfRule type="containsText" dxfId="39" priority="37" operator="containsText" text="Extremo">
      <formula>NOT(ISERROR(SEARCH("Extremo",AP5)))</formula>
    </cfRule>
    <cfRule type="containsText" dxfId="38" priority="38" operator="containsText" text="Alto">
      <formula>NOT(ISERROR(SEARCH("Alto",AP5)))</formula>
    </cfRule>
    <cfRule type="containsText" dxfId="37" priority="39" operator="containsText" text="Moderado">
      <formula>NOT(ISERROR(SEARCH("Moderado",AP5)))</formula>
    </cfRule>
    <cfRule type="containsText" dxfId="36" priority="40" operator="containsText" text="Bajo">
      <formula>NOT(ISERROR(SEARCH("Bajo",AP5)))</formula>
    </cfRule>
  </conditionalFormatting>
  <conditionalFormatting sqref="AP6">
    <cfRule type="containsText" dxfId="35" priority="33" operator="containsText" text="Extremo">
      <formula>NOT(ISERROR(SEARCH("Extremo",AP6)))</formula>
    </cfRule>
    <cfRule type="containsText" dxfId="34" priority="34" operator="containsText" text="Alto">
      <formula>NOT(ISERROR(SEARCH("Alto",AP6)))</formula>
    </cfRule>
    <cfRule type="containsText" dxfId="33" priority="35" operator="containsText" text="Moderado">
      <formula>NOT(ISERROR(SEARCH("Moderado",AP6)))</formula>
    </cfRule>
    <cfRule type="containsText" dxfId="32" priority="36" operator="containsText" text="Bajo">
      <formula>NOT(ISERROR(SEARCH("Bajo",AP6)))</formula>
    </cfRule>
  </conditionalFormatting>
  <conditionalFormatting sqref="AR6">
    <cfRule type="containsText" dxfId="31" priority="29" operator="containsText" text="ZONA DE RIESGO EXTREMA">
      <formula>NOT(ISERROR(SEARCH("ZONA DE RIESGO EXTREMA",AR6)))</formula>
    </cfRule>
    <cfRule type="containsText" dxfId="30" priority="30" operator="containsText" text="ZONA DE RIESGO ALTA">
      <formula>NOT(ISERROR(SEARCH("ZONA DE RIESGO ALTA",AR6)))</formula>
    </cfRule>
    <cfRule type="containsText" dxfId="29" priority="31" operator="containsText" text="ZONA DE RIESGO MODERADA">
      <formula>NOT(ISERROR(SEARCH("ZONA DE RIESGO MODERADA",AR6)))</formula>
    </cfRule>
    <cfRule type="containsText" dxfId="28" priority="32" operator="containsText" text="ZONA DE RIESGO BAJA">
      <formula>NOT(ISERROR(SEARCH("ZONA DE RIESGO BAJA",AR6)))</formula>
    </cfRule>
  </conditionalFormatting>
  <conditionalFormatting sqref="AS6">
    <cfRule type="containsText" dxfId="27" priority="25" operator="containsText" text="Extremo">
      <formula>NOT(ISERROR(SEARCH("Extremo",AS6)))</formula>
    </cfRule>
    <cfRule type="containsText" dxfId="26" priority="26" operator="containsText" text="Alto">
      <formula>NOT(ISERROR(SEARCH("Alto",AS6)))</formula>
    </cfRule>
    <cfRule type="containsText" dxfId="25" priority="27" operator="containsText" text="Moderado">
      <formula>NOT(ISERROR(SEARCH("Moderado",AS6)))</formula>
    </cfRule>
    <cfRule type="containsText" dxfId="24" priority="28" operator="containsText" text="Bajo">
      <formula>NOT(ISERROR(SEARCH("Bajo",AS6)))</formula>
    </cfRule>
  </conditionalFormatting>
  <conditionalFormatting sqref="BE5">
    <cfRule type="containsText" dxfId="23" priority="21" operator="containsText" text="ZONA DE RIESGO EXTREMA">
      <formula>NOT(ISERROR(SEARCH("ZONA DE RIESGO EXTREMA",BE5)))</formula>
    </cfRule>
    <cfRule type="containsText" dxfId="22" priority="22" operator="containsText" text="ZONA DE RIESGO ALTA">
      <formula>NOT(ISERROR(SEARCH("ZONA DE RIESGO ALTA",BE5)))</formula>
    </cfRule>
    <cfRule type="containsText" dxfId="21" priority="23" operator="containsText" text="ZONA DE RIESGO MODERADA">
      <formula>NOT(ISERROR(SEARCH("ZONA DE RIESGO MODERADA",BE5)))</formula>
    </cfRule>
    <cfRule type="containsText" dxfId="20" priority="24" operator="containsText" text="ZONA DE RIESGO BAJA">
      <formula>NOT(ISERROR(SEARCH("ZONA DE RIESGO BAJA",BE5)))</formula>
    </cfRule>
  </conditionalFormatting>
  <conditionalFormatting sqref="BF5">
    <cfRule type="containsText" dxfId="19" priority="17" operator="containsText" text="Extremo">
      <formula>NOT(ISERROR(SEARCH("Extremo",BF5)))</formula>
    </cfRule>
    <cfRule type="containsText" dxfId="18" priority="18" operator="containsText" text="Alto">
      <formula>NOT(ISERROR(SEARCH("Alto",BF5)))</formula>
    </cfRule>
    <cfRule type="containsText" dxfId="17" priority="19" operator="containsText" text="Moderado">
      <formula>NOT(ISERROR(SEARCH("Moderado",BF5)))</formula>
    </cfRule>
    <cfRule type="containsText" dxfId="16" priority="20" operator="containsText" text="Bajo">
      <formula>NOT(ISERROR(SEARCH("Bajo",BF5)))</formula>
    </cfRule>
  </conditionalFormatting>
  <conditionalFormatting sqref="BC5">
    <cfRule type="containsText" dxfId="15" priority="13" operator="containsText" text="Extremo">
      <formula>NOT(ISERROR(SEARCH("Extremo",BC5)))</formula>
    </cfRule>
    <cfRule type="containsText" dxfId="14" priority="14" operator="containsText" text="Alto">
      <formula>NOT(ISERROR(SEARCH("Alto",BC5)))</formula>
    </cfRule>
    <cfRule type="containsText" dxfId="13" priority="15" operator="containsText" text="Moderado">
      <formula>NOT(ISERROR(SEARCH("Moderado",BC5)))</formula>
    </cfRule>
    <cfRule type="containsText" dxfId="12" priority="16" operator="containsText" text="Bajo">
      <formula>NOT(ISERROR(SEARCH("Bajo",BC5)))</formula>
    </cfRule>
  </conditionalFormatting>
  <conditionalFormatting sqref="BC6">
    <cfRule type="containsText" dxfId="11" priority="9" operator="containsText" text="Extremo">
      <formula>NOT(ISERROR(SEARCH("Extremo",BC6)))</formula>
    </cfRule>
    <cfRule type="containsText" dxfId="10" priority="10" operator="containsText" text="Alto">
      <formula>NOT(ISERROR(SEARCH("Alto",BC6)))</formula>
    </cfRule>
    <cfRule type="containsText" dxfId="9" priority="11" operator="containsText" text="Moderado">
      <formula>NOT(ISERROR(SEARCH("Moderado",BC6)))</formula>
    </cfRule>
    <cfRule type="containsText" dxfId="8" priority="12" operator="containsText" text="Bajo">
      <formula>NOT(ISERROR(SEARCH("Bajo",BC6)))</formula>
    </cfRule>
  </conditionalFormatting>
  <conditionalFormatting sqref="BE6">
    <cfRule type="containsText" dxfId="7" priority="5" operator="containsText" text="ZONA DE RIESGO EXTREMA">
      <formula>NOT(ISERROR(SEARCH("ZONA DE RIESGO EXTREMA",BE6)))</formula>
    </cfRule>
    <cfRule type="containsText" dxfId="6" priority="6" operator="containsText" text="ZONA DE RIESGO ALTA">
      <formula>NOT(ISERROR(SEARCH("ZONA DE RIESGO ALTA",BE6)))</formula>
    </cfRule>
    <cfRule type="containsText" dxfId="5" priority="7" operator="containsText" text="ZONA DE RIESGO MODERADA">
      <formula>NOT(ISERROR(SEARCH("ZONA DE RIESGO MODERADA",BE6)))</formula>
    </cfRule>
    <cfRule type="containsText" dxfId="4" priority="8" operator="containsText" text="ZONA DE RIESGO BAJA">
      <formula>NOT(ISERROR(SEARCH("ZONA DE RIESGO BAJA",BE6)))</formula>
    </cfRule>
  </conditionalFormatting>
  <conditionalFormatting sqref="BF6">
    <cfRule type="containsText" dxfId="3" priority="1" operator="containsText" text="Extremo">
      <formula>NOT(ISERROR(SEARCH("Extremo",BF6)))</formula>
    </cfRule>
    <cfRule type="containsText" dxfId="2" priority="2" operator="containsText" text="Alto">
      <formula>NOT(ISERROR(SEARCH("Alto",BF6)))</formula>
    </cfRule>
    <cfRule type="containsText" dxfId="1" priority="3" operator="containsText" text="Moderado">
      <formula>NOT(ISERROR(SEARCH("Moderado",BF6)))</formula>
    </cfRule>
    <cfRule type="containsText" dxfId="0" priority="4" operator="containsText" text="Bajo">
      <formula>NOT(ISERROR(SEARCH("Bajo",BF6)))</formula>
    </cfRule>
  </conditionalFormatting>
  <dataValidations count="5">
    <dataValidation type="list" allowBlank="1" showInputMessage="1" showErrorMessage="1" sqref="P5:P6 AC5:AC6 AP5:AP6 BC5:BC6" xr:uid="{00000000-0002-0000-0A00-000000000000}">
      <formula1>"Extremo,Alto,Moderado,Bajo"</formula1>
    </dataValidation>
    <dataValidation type="list" allowBlank="1" showInputMessage="1" showErrorMessage="1" sqref="O5:O6 AE5:AE6 R5:R6 AB5:AB6 AR5:AR6 AO5:AO6 BE5:BE6 BB5:BB6" xr:uid="{00000000-0002-0000-0A00-000001000000}">
      <formula1>"Insignificante,Menor,Moderado,Mayor,Catastrofico"</formula1>
    </dataValidation>
    <dataValidation type="list" allowBlank="1" showInputMessage="1" showErrorMessage="1" sqref="N5:N6 AD5:AD6 Q5:Q6 AA5:AA6 AQ5:AQ6 AN5:AN6 BD5:BD6 BA5:BA6" xr:uid="{00000000-0002-0000-0A00-000002000000}">
      <formula1>"1, 2, 3, 4, 5"</formula1>
    </dataValidation>
    <dataValidation type="list" allowBlank="1" showInputMessage="1" showErrorMessage="1" sqref="S5:S6 AF5:AF6 AS5:AS6 BF5:BF6" xr:uid="{00000000-0002-0000-0A00-000003000000}">
      <formula1>"Bajo,Moderado,Alto,Extremo"</formula1>
    </dataValidation>
    <dataValidation type="list" allowBlank="1" showInputMessage="1" showErrorMessage="1" sqref="D5:D6" xr:uid="{00000000-0002-0000-0A00-000004000000}">
      <formula1>$U$2:$U$3</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3E828"/>
  </sheetPr>
  <dimension ref="A1:BF6"/>
  <sheetViews>
    <sheetView tabSelected="1" topLeftCell="AR3" zoomScale="80" zoomScaleNormal="80" workbookViewId="0">
      <selection activeCell="AZ3" sqref="AZ3"/>
    </sheetView>
  </sheetViews>
  <sheetFormatPr baseColWidth="10" defaultRowHeight="15" x14ac:dyDescent="0.25"/>
  <cols>
    <col min="1" max="1" width="5.85546875" customWidth="1"/>
    <col min="2" max="2" width="16.42578125" customWidth="1"/>
    <col min="3" max="3" width="34.28515625" customWidth="1"/>
    <col min="4" max="4" width="14.85546875" customWidth="1"/>
    <col min="5" max="5" width="37" customWidth="1"/>
    <col min="6" max="6" width="105.140625" customWidth="1"/>
    <col min="7" max="7" width="18.140625" customWidth="1"/>
    <col min="8" max="8" width="17.28515625" customWidth="1"/>
    <col min="9" max="9" width="19.85546875" customWidth="1"/>
    <col min="10" max="10" width="29" customWidth="1"/>
    <col min="11" max="11" width="27" customWidth="1"/>
    <col min="12" max="12" width="27.140625" customWidth="1"/>
    <col min="13" max="13" width="22.42578125" customWidth="1"/>
    <col min="14" max="14" width="9.28515625" customWidth="1"/>
    <col min="15" max="15" width="6.140625" customWidth="1"/>
    <col min="16" max="16" width="7.7109375" customWidth="1"/>
    <col min="17" max="17" width="8" customWidth="1"/>
    <col min="18" max="18" width="8.140625" customWidth="1"/>
    <col min="19" max="19" width="7.85546875" customWidth="1"/>
    <col min="20" max="20" width="125.5703125" customWidth="1"/>
    <col min="21" max="21" width="19.7109375" customWidth="1"/>
    <col min="22" max="22" width="16.85546875" customWidth="1"/>
    <col min="23" max="23" width="23.42578125" customWidth="1"/>
    <col min="24" max="24" width="27.42578125" customWidth="1"/>
    <col min="25" max="25" width="26" customWidth="1"/>
    <col min="33" max="33" width="91.42578125" customWidth="1"/>
    <col min="34" max="34" width="23.42578125" customWidth="1"/>
    <col min="35" max="35" width="24.7109375" customWidth="1"/>
    <col min="36" max="36" width="28.42578125" customWidth="1"/>
    <col min="37" max="38" width="26.5703125" customWidth="1"/>
    <col min="39" max="39" width="21.42578125" customWidth="1"/>
    <col min="46" max="46" width="67.7109375" customWidth="1"/>
    <col min="47" max="47" width="16.140625" customWidth="1"/>
    <col min="48" max="48" width="15.7109375" customWidth="1"/>
    <col min="49" max="49" width="30.5703125" customWidth="1"/>
    <col min="50" max="50" width="28.5703125" customWidth="1"/>
    <col min="51" max="51" width="25.7109375" customWidth="1"/>
    <col min="52" max="52" width="19.7109375" customWidth="1"/>
  </cols>
  <sheetData>
    <row r="1" spans="1:58" ht="39.75" customHeight="1" x14ac:dyDescent="0.25">
      <c r="A1" s="565"/>
      <c r="B1" s="566"/>
      <c r="C1" s="569" t="s">
        <v>78</v>
      </c>
      <c r="D1" s="560"/>
      <c r="E1" s="560"/>
      <c r="F1" s="560"/>
      <c r="G1" s="570"/>
      <c r="H1" s="569" t="s">
        <v>106</v>
      </c>
      <c r="I1" s="560"/>
      <c r="J1" s="560"/>
      <c r="K1" s="560"/>
      <c r="L1" s="560"/>
      <c r="M1" s="570"/>
      <c r="N1" s="574" t="s">
        <v>67</v>
      </c>
      <c r="O1" s="575"/>
      <c r="P1" s="575"/>
      <c r="Q1" s="578" t="s">
        <v>75</v>
      </c>
      <c r="R1" s="578"/>
      <c r="S1" s="578"/>
      <c r="T1" s="559" t="s">
        <v>208</v>
      </c>
      <c r="U1" s="560"/>
      <c r="V1" s="560"/>
      <c r="W1" s="560"/>
      <c r="X1" s="560"/>
      <c r="Y1" s="560"/>
      <c r="Z1" s="561"/>
      <c r="AA1" s="547" t="s">
        <v>67</v>
      </c>
      <c r="AB1" s="548"/>
      <c r="AC1" s="549"/>
      <c r="AD1" s="553" t="s">
        <v>75</v>
      </c>
      <c r="AE1" s="554"/>
      <c r="AF1" s="555"/>
      <c r="AG1" s="559" t="s">
        <v>362</v>
      </c>
      <c r="AH1" s="560"/>
      <c r="AI1" s="560"/>
      <c r="AJ1" s="560"/>
      <c r="AK1" s="560"/>
      <c r="AL1" s="560"/>
      <c r="AM1" s="561"/>
      <c r="AN1" s="547" t="s">
        <v>67</v>
      </c>
      <c r="AO1" s="548"/>
      <c r="AP1" s="549"/>
      <c r="AQ1" s="553" t="s">
        <v>75</v>
      </c>
      <c r="AR1" s="554"/>
      <c r="AS1" s="555"/>
      <c r="AT1" s="559" t="s">
        <v>460</v>
      </c>
      <c r="AU1" s="560"/>
      <c r="AV1" s="560"/>
      <c r="AW1" s="560"/>
      <c r="AX1" s="560"/>
      <c r="AY1" s="560"/>
      <c r="AZ1" s="561"/>
      <c r="BA1" s="547" t="s">
        <v>67</v>
      </c>
      <c r="BB1" s="548"/>
      <c r="BC1" s="549"/>
      <c r="BD1" s="553" t="s">
        <v>75</v>
      </c>
      <c r="BE1" s="554"/>
      <c r="BF1" s="555"/>
    </row>
    <row r="2" spans="1:58" ht="70.5" customHeight="1" thickBot="1" x14ac:dyDescent="0.3">
      <c r="A2" s="567"/>
      <c r="B2" s="568"/>
      <c r="C2" s="571" t="s">
        <v>307</v>
      </c>
      <c r="D2" s="572"/>
      <c r="E2" s="572"/>
      <c r="F2" s="572"/>
      <c r="G2" s="573"/>
      <c r="H2" s="579"/>
      <c r="I2" s="563"/>
      <c r="J2" s="563"/>
      <c r="K2" s="563"/>
      <c r="L2" s="563"/>
      <c r="M2" s="580"/>
      <c r="N2" s="576"/>
      <c r="O2" s="577"/>
      <c r="P2" s="577"/>
      <c r="Q2" s="578"/>
      <c r="R2" s="578"/>
      <c r="S2" s="578"/>
      <c r="T2" s="562"/>
      <c r="U2" s="563"/>
      <c r="V2" s="563"/>
      <c r="W2" s="563"/>
      <c r="X2" s="563"/>
      <c r="Y2" s="563"/>
      <c r="Z2" s="564"/>
      <c r="AA2" s="550"/>
      <c r="AB2" s="551"/>
      <c r="AC2" s="552"/>
      <c r="AD2" s="556"/>
      <c r="AE2" s="557"/>
      <c r="AF2" s="558"/>
      <c r="AG2" s="562"/>
      <c r="AH2" s="563"/>
      <c r="AI2" s="563"/>
      <c r="AJ2" s="563"/>
      <c r="AK2" s="563"/>
      <c r="AL2" s="563"/>
      <c r="AM2" s="564"/>
      <c r="AN2" s="550"/>
      <c r="AO2" s="551"/>
      <c r="AP2" s="552"/>
      <c r="AQ2" s="556"/>
      <c r="AR2" s="557"/>
      <c r="AS2" s="558"/>
      <c r="AT2" s="562"/>
      <c r="AU2" s="563"/>
      <c r="AV2" s="563"/>
      <c r="AW2" s="563"/>
      <c r="AX2" s="563"/>
      <c r="AY2" s="563"/>
      <c r="AZ2" s="564"/>
      <c r="BA2" s="550"/>
      <c r="BB2" s="551"/>
      <c r="BC2" s="552"/>
      <c r="BD2" s="556"/>
      <c r="BE2" s="557"/>
      <c r="BF2" s="558"/>
    </row>
    <row r="3" spans="1:58" ht="102.75" customHeight="1" thickBot="1" x14ac:dyDescent="0.3">
      <c r="A3" s="7" t="s">
        <v>9</v>
      </c>
      <c r="B3" s="7" t="s">
        <v>1</v>
      </c>
      <c r="C3" s="7" t="s">
        <v>10</v>
      </c>
      <c r="D3" s="8" t="s">
        <v>11</v>
      </c>
      <c r="E3" s="7" t="s">
        <v>80</v>
      </c>
      <c r="F3" s="226" t="s">
        <v>150</v>
      </c>
      <c r="G3" s="228" t="s">
        <v>173</v>
      </c>
      <c r="H3" s="227" t="s">
        <v>174</v>
      </c>
      <c r="I3" s="92" t="s">
        <v>147</v>
      </c>
      <c r="J3" s="92" t="s">
        <v>12</v>
      </c>
      <c r="K3" s="92" t="s">
        <v>62</v>
      </c>
      <c r="L3" s="93" t="s">
        <v>206</v>
      </c>
      <c r="M3" s="95" t="s">
        <v>79</v>
      </c>
      <c r="N3" s="89" t="s">
        <v>68</v>
      </c>
      <c r="O3" s="90" t="s">
        <v>69</v>
      </c>
      <c r="P3" s="91" t="s">
        <v>70</v>
      </c>
      <c r="Q3" s="256" t="s">
        <v>68</v>
      </c>
      <c r="R3" s="257" t="s">
        <v>69</v>
      </c>
      <c r="S3" s="319" t="s">
        <v>70</v>
      </c>
      <c r="T3" s="7" t="s">
        <v>150</v>
      </c>
      <c r="U3" s="320" t="s">
        <v>221</v>
      </c>
      <c r="V3" s="92" t="s">
        <v>147</v>
      </c>
      <c r="W3" s="92" t="s">
        <v>12</v>
      </c>
      <c r="X3" s="92" t="s">
        <v>62</v>
      </c>
      <c r="Y3" s="93" t="s">
        <v>206</v>
      </c>
      <c r="Z3" s="95" t="s">
        <v>79</v>
      </c>
      <c r="AA3" s="353" t="s">
        <v>68</v>
      </c>
      <c r="AB3" s="354" t="s">
        <v>69</v>
      </c>
      <c r="AC3" s="355" t="s">
        <v>70</v>
      </c>
      <c r="AD3" s="256" t="s">
        <v>68</v>
      </c>
      <c r="AE3" s="257" t="s">
        <v>69</v>
      </c>
      <c r="AF3" s="258" t="s">
        <v>70</v>
      </c>
      <c r="AG3" s="7" t="s">
        <v>150</v>
      </c>
      <c r="AH3" s="320" t="s">
        <v>363</v>
      </c>
      <c r="AI3" s="92" t="s">
        <v>147</v>
      </c>
      <c r="AJ3" s="92" t="s">
        <v>12</v>
      </c>
      <c r="AK3" s="92" t="s">
        <v>62</v>
      </c>
      <c r="AL3" s="93" t="s">
        <v>206</v>
      </c>
      <c r="AM3" s="95" t="s">
        <v>79</v>
      </c>
      <c r="AN3" s="353" t="s">
        <v>68</v>
      </c>
      <c r="AO3" s="354" t="s">
        <v>69</v>
      </c>
      <c r="AP3" s="355" t="s">
        <v>70</v>
      </c>
      <c r="AQ3" s="256" t="s">
        <v>68</v>
      </c>
      <c r="AR3" s="257" t="s">
        <v>69</v>
      </c>
      <c r="AS3" s="258" t="s">
        <v>70</v>
      </c>
      <c r="AT3" s="7" t="s">
        <v>150</v>
      </c>
      <c r="AU3" s="320" t="s">
        <v>461</v>
      </c>
      <c r="AV3" s="92" t="s">
        <v>147</v>
      </c>
      <c r="AW3" s="92" t="s">
        <v>12</v>
      </c>
      <c r="AX3" s="92" t="s">
        <v>62</v>
      </c>
      <c r="AY3" s="93" t="s">
        <v>206</v>
      </c>
      <c r="AZ3" s="95" t="s">
        <v>79</v>
      </c>
      <c r="BA3" s="353" t="s">
        <v>68</v>
      </c>
      <c r="BB3" s="354" t="s">
        <v>69</v>
      </c>
      <c r="BC3" s="355" t="s">
        <v>70</v>
      </c>
      <c r="BD3" s="256" t="s">
        <v>68</v>
      </c>
      <c r="BE3" s="257" t="s">
        <v>69</v>
      </c>
      <c r="BF3" s="258" t="s">
        <v>70</v>
      </c>
    </row>
    <row r="4" spans="1:58" ht="294" x14ac:dyDescent="0.25">
      <c r="A4" s="72">
        <v>1</v>
      </c>
      <c r="B4" s="96" t="s">
        <v>51</v>
      </c>
      <c r="C4" s="83" t="s">
        <v>52</v>
      </c>
      <c r="D4" s="85" t="s">
        <v>13</v>
      </c>
      <c r="E4" s="86" t="s">
        <v>53</v>
      </c>
      <c r="F4" s="321" t="s">
        <v>238</v>
      </c>
      <c r="G4" s="229">
        <v>2</v>
      </c>
      <c r="H4" s="94">
        <v>2</v>
      </c>
      <c r="I4" s="70">
        <v>2</v>
      </c>
      <c r="J4" s="73" t="s">
        <v>148</v>
      </c>
      <c r="K4" s="87" t="s">
        <v>140</v>
      </c>
      <c r="L4" s="251">
        <f>I4/H4</f>
        <v>1</v>
      </c>
      <c r="M4" s="13">
        <f>(I4*0.25)/H4</f>
        <v>0.25</v>
      </c>
      <c r="N4" s="76">
        <v>2</v>
      </c>
      <c r="O4" s="130" t="s">
        <v>71</v>
      </c>
      <c r="P4" s="88" t="s">
        <v>74</v>
      </c>
      <c r="Q4" s="70">
        <v>2</v>
      </c>
      <c r="R4" s="88" t="s">
        <v>203</v>
      </c>
      <c r="S4" s="444" t="s">
        <v>204</v>
      </c>
      <c r="T4" s="445" t="s">
        <v>408</v>
      </c>
      <c r="U4" s="94">
        <v>2</v>
      </c>
      <c r="V4" s="70">
        <v>2</v>
      </c>
      <c r="W4" s="73" t="s">
        <v>239</v>
      </c>
      <c r="X4" s="87"/>
      <c r="Y4" s="274">
        <f>V4/U4</f>
        <v>1</v>
      </c>
      <c r="Z4" s="13">
        <f>(V4*0.25)/U4</f>
        <v>0.25</v>
      </c>
      <c r="AA4" s="76">
        <v>2</v>
      </c>
      <c r="AB4" s="130" t="s">
        <v>71</v>
      </c>
      <c r="AC4" s="88" t="s">
        <v>74</v>
      </c>
      <c r="AD4" s="70">
        <v>2</v>
      </c>
      <c r="AE4" s="88" t="s">
        <v>203</v>
      </c>
      <c r="AF4" s="88" t="s">
        <v>204</v>
      </c>
      <c r="AG4" s="449" t="s">
        <v>412</v>
      </c>
      <c r="AH4" s="94">
        <v>2</v>
      </c>
      <c r="AI4" s="70">
        <v>2</v>
      </c>
      <c r="AJ4" s="73" t="s">
        <v>410</v>
      </c>
      <c r="AK4" s="447" t="s">
        <v>132</v>
      </c>
      <c r="AL4" s="404">
        <f>AI4/AH4</f>
        <v>1</v>
      </c>
      <c r="AM4" s="13">
        <f>(AI4*0.25)/AH4</f>
        <v>0.25</v>
      </c>
      <c r="AN4" s="76">
        <v>2</v>
      </c>
      <c r="AO4" s="130" t="s">
        <v>71</v>
      </c>
      <c r="AP4" s="401" t="s">
        <v>74</v>
      </c>
      <c r="AQ4" s="70">
        <v>2</v>
      </c>
      <c r="AR4" s="401" t="s">
        <v>203</v>
      </c>
      <c r="AS4" s="401" t="s">
        <v>204</v>
      </c>
      <c r="AT4" s="544" t="s">
        <v>532</v>
      </c>
      <c r="AU4" s="94">
        <v>2</v>
      </c>
      <c r="AV4" s="541">
        <v>2</v>
      </c>
      <c r="AW4" s="73" t="s">
        <v>533</v>
      </c>
      <c r="AX4" s="447"/>
      <c r="AY4" s="533">
        <f>AV4/AU4</f>
        <v>1</v>
      </c>
      <c r="AZ4" s="13">
        <f>(AV4*0.25)/AU4</f>
        <v>0.25</v>
      </c>
      <c r="BA4" s="522">
        <v>2</v>
      </c>
      <c r="BB4" s="524" t="s">
        <v>71</v>
      </c>
      <c r="BC4" s="526" t="s">
        <v>74</v>
      </c>
      <c r="BD4" s="528"/>
      <c r="BE4" s="526"/>
      <c r="BF4" s="526"/>
    </row>
    <row r="5" spans="1:58" ht="306" customHeight="1" x14ac:dyDescent="0.25">
      <c r="A5" s="39">
        <v>2</v>
      </c>
      <c r="B5" s="26" t="s">
        <v>51</v>
      </c>
      <c r="C5" s="84" t="s">
        <v>2</v>
      </c>
      <c r="D5" s="81" t="s">
        <v>15</v>
      </c>
      <c r="E5" s="2" t="s">
        <v>60</v>
      </c>
      <c r="F5" s="389" t="s">
        <v>351</v>
      </c>
      <c r="G5" s="229">
        <v>2</v>
      </c>
      <c r="H5" s="82">
        <v>2</v>
      </c>
      <c r="I5" s="52">
        <v>2</v>
      </c>
      <c r="J5" s="40" t="s">
        <v>175</v>
      </c>
      <c r="K5" s="4"/>
      <c r="L5" s="13">
        <f>I5/H5</f>
        <v>1</v>
      </c>
      <c r="M5" s="13">
        <f>(I5*0.25)/H5</f>
        <v>0.25</v>
      </c>
      <c r="N5" s="75">
        <v>2</v>
      </c>
      <c r="O5" s="130" t="s">
        <v>73</v>
      </c>
      <c r="P5" s="77" t="s">
        <v>73</v>
      </c>
      <c r="Q5" s="250">
        <v>2</v>
      </c>
      <c r="R5" s="384" t="s">
        <v>73</v>
      </c>
      <c r="S5" s="384" t="s">
        <v>73</v>
      </c>
      <c r="T5" s="446" t="s">
        <v>409</v>
      </c>
      <c r="U5" s="82">
        <v>2</v>
      </c>
      <c r="V5" s="52">
        <v>2</v>
      </c>
      <c r="W5" s="40" t="s">
        <v>240</v>
      </c>
      <c r="X5" s="4"/>
      <c r="Y5" s="13">
        <f>V5/U5</f>
        <v>1</v>
      </c>
      <c r="Z5" s="13">
        <f>(V5*0.25)/U5</f>
        <v>0.25</v>
      </c>
      <c r="AA5" s="76">
        <v>2</v>
      </c>
      <c r="AB5" s="130" t="s">
        <v>73</v>
      </c>
      <c r="AC5" s="88" t="s">
        <v>73</v>
      </c>
      <c r="AD5" s="250">
        <v>2</v>
      </c>
      <c r="AE5" s="270" t="s">
        <v>73</v>
      </c>
      <c r="AF5" s="270" t="s">
        <v>73</v>
      </c>
      <c r="AG5" s="448" t="s">
        <v>411</v>
      </c>
      <c r="AH5" s="82">
        <v>2</v>
      </c>
      <c r="AI5" s="450">
        <v>2</v>
      </c>
      <c r="AJ5" s="40" t="s">
        <v>413</v>
      </c>
      <c r="AK5" s="4"/>
      <c r="AL5" s="13">
        <f>AI5/AH5</f>
        <v>1</v>
      </c>
      <c r="AM5" s="13">
        <f>(AI5*0.25)/AH5</f>
        <v>0.25</v>
      </c>
      <c r="AN5" s="76">
        <v>2</v>
      </c>
      <c r="AO5" s="130" t="s">
        <v>73</v>
      </c>
      <c r="AP5" s="401" t="s">
        <v>73</v>
      </c>
      <c r="AQ5" s="250">
        <v>2</v>
      </c>
      <c r="AR5" s="399" t="s">
        <v>73</v>
      </c>
      <c r="AS5" s="399" t="s">
        <v>73</v>
      </c>
      <c r="AT5" s="543" t="s">
        <v>531</v>
      </c>
      <c r="AU5" s="82">
        <v>2</v>
      </c>
      <c r="AV5" s="450">
        <v>2</v>
      </c>
      <c r="AW5" s="40" t="s">
        <v>413</v>
      </c>
      <c r="AX5" s="4"/>
      <c r="AY5" s="13">
        <f>AV5/AU5</f>
        <v>1</v>
      </c>
      <c r="AZ5" s="13">
        <f>(AV5*0.25)/AU5</f>
        <v>0.25</v>
      </c>
      <c r="BA5" s="522">
        <v>2</v>
      </c>
      <c r="BB5" s="524" t="s">
        <v>73</v>
      </c>
      <c r="BC5" s="526" t="s">
        <v>73</v>
      </c>
      <c r="BD5" s="529"/>
      <c r="BE5" s="527"/>
      <c r="BF5" s="527"/>
    </row>
    <row r="6" spans="1:58" ht="39.75" customHeight="1" x14ac:dyDescent="0.25">
      <c r="L6" s="209" t="s">
        <v>3</v>
      </c>
      <c r="M6" s="210">
        <f>AVERAGE(M4:M5)</f>
        <v>0.25</v>
      </c>
      <c r="Y6" s="209" t="s">
        <v>3</v>
      </c>
      <c r="Z6" s="210">
        <f>AVERAGE(Z4:Z5)</f>
        <v>0.25</v>
      </c>
      <c r="AL6" s="209" t="s">
        <v>3</v>
      </c>
      <c r="AM6" s="210">
        <f>AVERAGE(AM4:AM5)</f>
        <v>0.25</v>
      </c>
      <c r="AY6" s="209" t="s">
        <v>3</v>
      </c>
      <c r="AZ6" s="210">
        <f>AVERAGE(AZ4:AZ5)</f>
        <v>0.25</v>
      </c>
    </row>
  </sheetData>
  <mergeCells count="15">
    <mergeCell ref="AT1:AZ2"/>
    <mergeCell ref="BA1:BC2"/>
    <mergeCell ref="BD1:BF2"/>
    <mergeCell ref="AG1:AM2"/>
    <mergeCell ref="AN1:AP2"/>
    <mergeCell ref="AQ1:AS2"/>
    <mergeCell ref="AA1:AC2"/>
    <mergeCell ref="AD1:AF2"/>
    <mergeCell ref="T1:Z2"/>
    <mergeCell ref="A1:B2"/>
    <mergeCell ref="C1:G1"/>
    <mergeCell ref="C2:G2"/>
    <mergeCell ref="N1:P2"/>
    <mergeCell ref="Q1:S2"/>
    <mergeCell ref="H1:M2"/>
  </mergeCells>
  <conditionalFormatting sqref="P4:P5 S4">
    <cfRule type="containsText" dxfId="1423" priority="77" operator="containsText" text="Extremo">
      <formula>NOT(ISERROR(SEARCH("Extremo",P4)))</formula>
    </cfRule>
    <cfRule type="containsText" dxfId="1422" priority="78" operator="containsText" text="Alto">
      <formula>NOT(ISERROR(SEARCH("Alto",P4)))</formula>
    </cfRule>
    <cfRule type="containsText" dxfId="1421" priority="79" operator="containsText" text="Moderado">
      <formula>NOT(ISERROR(SEARCH("Moderado",P4)))</formula>
    </cfRule>
    <cfRule type="containsText" dxfId="1420" priority="80" operator="containsText" text="Bajo">
      <formula>NOT(ISERROR(SEARCH("Bajo",P4)))</formula>
    </cfRule>
  </conditionalFormatting>
  <conditionalFormatting sqref="R4">
    <cfRule type="containsText" dxfId="1419" priority="73" operator="containsText" text="ZONA DE RIESGO EXTREMA">
      <formula>NOT(ISERROR(SEARCH("ZONA DE RIESGO EXTREMA",R4)))</formula>
    </cfRule>
    <cfRule type="containsText" dxfId="1418" priority="74" operator="containsText" text="ZONA DE RIESGO ALTA">
      <formula>NOT(ISERROR(SEARCH("ZONA DE RIESGO ALTA",R4)))</formula>
    </cfRule>
    <cfRule type="containsText" dxfId="1417" priority="75" operator="containsText" text="ZONA DE RIESGO MODERADA">
      <formula>NOT(ISERROR(SEARCH("ZONA DE RIESGO MODERADA",R4)))</formula>
    </cfRule>
    <cfRule type="containsText" dxfId="1416" priority="76" operator="containsText" text="ZONA DE RIESGO BAJA">
      <formula>NOT(ISERROR(SEARCH("ZONA DE RIESGO BAJA",R4)))</formula>
    </cfRule>
  </conditionalFormatting>
  <conditionalFormatting sqref="AF4:AF5">
    <cfRule type="containsText" dxfId="1415" priority="53" operator="containsText" text="Extremo">
      <formula>NOT(ISERROR(SEARCH("Extremo",AF4)))</formula>
    </cfRule>
    <cfRule type="containsText" dxfId="1414" priority="54" operator="containsText" text="Alto">
      <formula>NOT(ISERROR(SEARCH("Alto",AF4)))</formula>
    </cfRule>
    <cfRule type="containsText" dxfId="1413" priority="55" operator="containsText" text="Moderado">
      <formula>NOT(ISERROR(SEARCH("Moderado",AF4)))</formula>
    </cfRule>
    <cfRule type="containsText" dxfId="1412" priority="56" operator="containsText" text="Bajo">
      <formula>NOT(ISERROR(SEARCH("Bajo",AF4)))</formula>
    </cfRule>
  </conditionalFormatting>
  <conditionalFormatting sqref="AE4:AE5">
    <cfRule type="containsText" dxfId="1411" priority="49" operator="containsText" text="ZONA DE RIESGO EXTREMA">
      <formula>NOT(ISERROR(SEARCH("ZONA DE RIESGO EXTREMA",AE4)))</formula>
    </cfRule>
    <cfRule type="containsText" dxfId="1410" priority="50" operator="containsText" text="ZONA DE RIESGO ALTA">
      <formula>NOT(ISERROR(SEARCH("ZONA DE RIESGO ALTA",AE4)))</formula>
    </cfRule>
    <cfRule type="containsText" dxfId="1409" priority="51" operator="containsText" text="ZONA DE RIESGO MODERADA">
      <formula>NOT(ISERROR(SEARCH("ZONA DE RIESGO MODERADA",AE4)))</formula>
    </cfRule>
    <cfRule type="containsText" dxfId="1408" priority="52" operator="containsText" text="ZONA DE RIESGO BAJA">
      <formula>NOT(ISERROR(SEARCH("ZONA DE RIESGO BAJA",AE4)))</formula>
    </cfRule>
  </conditionalFormatting>
  <conditionalFormatting sqref="AC4">
    <cfRule type="containsText" dxfId="1407" priority="45" operator="containsText" text="Extremo">
      <formula>NOT(ISERROR(SEARCH("Extremo",AC4)))</formula>
    </cfRule>
    <cfRule type="containsText" dxfId="1406" priority="46" operator="containsText" text="Alto">
      <formula>NOT(ISERROR(SEARCH("Alto",AC4)))</formula>
    </cfRule>
    <cfRule type="containsText" dxfId="1405" priority="47" operator="containsText" text="Moderado">
      <formula>NOT(ISERROR(SEARCH("Moderado",AC4)))</formula>
    </cfRule>
    <cfRule type="containsText" dxfId="1404" priority="48" operator="containsText" text="Bajo">
      <formula>NOT(ISERROR(SEARCH("Bajo",AC4)))</formula>
    </cfRule>
  </conditionalFormatting>
  <conditionalFormatting sqref="R5">
    <cfRule type="containsText" dxfId="1403" priority="41" operator="containsText" text="ZONA DE RIESGO EXTREMA">
      <formula>NOT(ISERROR(SEARCH("ZONA DE RIESGO EXTREMA",R5)))</formula>
    </cfRule>
    <cfRule type="containsText" dxfId="1402" priority="42" operator="containsText" text="ZONA DE RIESGO ALTA">
      <formula>NOT(ISERROR(SEARCH("ZONA DE RIESGO ALTA",R5)))</formula>
    </cfRule>
    <cfRule type="containsText" dxfId="1401" priority="43" operator="containsText" text="ZONA DE RIESGO MODERADA">
      <formula>NOT(ISERROR(SEARCH("ZONA DE RIESGO MODERADA",R5)))</formula>
    </cfRule>
    <cfRule type="containsText" dxfId="1400" priority="44" operator="containsText" text="ZONA DE RIESGO BAJA">
      <formula>NOT(ISERROR(SEARCH("ZONA DE RIESGO BAJA",R5)))</formula>
    </cfRule>
  </conditionalFormatting>
  <conditionalFormatting sqref="S5">
    <cfRule type="containsText" dxfId="1399" priority="37" operator="containsText" text="Extremo">
      <formula>NOT(ISERROR(SEARCH("Extremo",S5)))</formula>
    </cfRule>
    <cfRule type="containsText" dxfId="1398" priority="38" operator="containsText" text="Alto">
      <formula>NOT(ISERROR(SEARCH("Alto",S5)))</formula>
    </cfRule>
    <cfRule type="containsText" dxfId="1397" priority="39" operator="containsText" text="Moderado">
      <formula>NOT(ISERROR(SEARCH("Moderado",S5)))</formula>
    </cfRule>
    <cfRule type="containsText" dxfId="1396" priority="40" operator="containsText" text="Bajo">
      <formula>NOT(ISERROR(SEARCH("Bajo",S5)))</formula>
    </cfRule>
  </conditionalFormatting>
  <conditionalFormatting sqref="AC5">
    <cfRule type="containsText" dxfId="1395" priority="33" operator="containsText" text="Extremo">
      <formula>NOT(ISERROR(SEARCH("Extremo",AC5)))</formula>
    </cfRule>
    <cfRule type="containsText" dxfId="1394" priority="34" operator="containsText" text="Alto">
      <formula>NOT(ISERROR(SEARCH("Alto",AC5)))</formula>
    </cfRule>
    <cfRule type="containsText" dxfId="1393" priority="35" operator="containsText" text="Moderado">
      <formula>NOT(ISERROR(SEARCH("Moderado",AC5)))</formula>
    </cfRule>
    <cfRule type="containsText" dxfId="1392" priority="36" operator="containsText" text="Bajo">
      <formula>NOT(ISERROR(SEARCH("Bajo",AC5)))</formula>
    </cfRule>
  </conditionalFormatting>
  <conditionalFormatting sqref="AS4:AS5">
    <cfRule type="containsText" dxfId="1391" priority="29" operator="containsText" text="Extremo">
      <formula>NOT(ISERROR(SEARCH("Extremo",AS4)))</formula>
    </cfRule>
    <cfRule type="containsText" dxfId="1390" priority="30" operator="containsText" text="Alto">
      <formula>NOT(ISERROR(SEARCH("Alto",AS4)))</formula>
    </cfRule>
    <cfRule type="containsText" dxfId="1389" priority="31" operator="containsText" text="Moderado">
      <formula>NOT(ISERROR(SEARCH("Moderado",AS4)))</formula>
    </cfRule>
    <cfRule type="containsText" dxfId="1388" priority="32" operator="containsText" text="Bajo">
      <formula>NOT(ISERROR(SEARCH("Bajo",AS4)))</formula>
    </cfRule>
  </conditionalFormatting>
  <conditionalFormatting sqref="AR4:AR5">
    <cfRule type="containsText" dxfId="1387" priority="25" operator="containsText" text="ZONA DE RIESGO EXTREMA">
      <formula>NOT(ISERROR(SEARCH("ZONA DE RIESGO EXTREMA",AR4)))</formula>
    </cfRule>
    <cfRule type="containsText" dxfId="1386" priority="26" operator="containsText" text="ZONA DE RIESGO ALTA">
      <formula>NOT(ISERROR(SEARCH("ZONA DE RIESGO ALTA",AR4)))</formula>
    </cfRule>
    <cfRule type="containsText" dxfId="1385" priority="27" operator="containsText" text="ZONA DE RIESGO MODERADA">
      <formula>NOT(ISERROR(SEARCH("ZONA DE RIESGO MODERADA",AR4)))</formula>
    </cfRule>
    <cfRule type="containsText" dxfId="1384" priority="28" operator="containsText" text="ZONA DE RIESGO BAJA">
      <formula>NOT(ISERROR(SEARCH("ZONA DE RIESGO BAJA",AR4)))</formula>
    </cfRule>
  </conditionalFormatting>
  <conditionalFormatting sqref="AP4">
    <cfRule type="containsText" dxfId="1383" priority="21" operator="containsText" text="Extremo">
      <formula>NOT(ISERROR(SEARCH("Extremo",AP4)))</formula>
    </cfRule>
    <cfRule type="containsText" dxfId="1382" priority="22" operator="containsText" text="Alto">
      <formula>NOT(ISERROR(SEARCH("Alto",AP4)))</formula>
    </cfRule>
    <cfRule type="containsText" dxfId="1381" priority="23" operator="containsText" text="Moderado">
      <formula>NOT(ISERROR(SEARCH("Moderado",AP4)))</formula>
    </cfRule>
    <cfRule type="containsText" dxfId="1380" priority="24" operator="containsText" text="Bajo">
      <formula>NOT(ISERROR(SEARCH("Bajo",AP4)))</formula>
    </cfRule>
  </conditionalFormatting>
  <conditionalFormatting sqref="AP5">
    <cfRule type="containsText" dxfId="1379" priority="17" operator="containsText" text="Extremo">
      <formula>NOT(ISERROR(SEARCH("Extremo",AP5)))</formula>
    </cfRule>
    <cfRule type="containsText" dxfId="1378" priority="18" operator="containsText" text="Alto">
      <formula>NOT(ISERROR(SEARCH("Alto",AP5)))</formula>
    </cfRule>
    <cfRule type="containsText" dxfId="1377" priority="19" operator="containsText" text="Moderado">
      <formula>NOT(ISERROR(SEARCH("Moderado",AP5)))</formula>
    </cfRule>
    <cfRule type="containsText" dxfId="1376" priority="20" operator="containsText" text="Bajo">
      <formula>NOT(ISERROR(SEARCH("Bajo",AP5)))</formula>
    </cfRule>
  </conditionalFormatting>
  <conditionalFormatting sqref="BF4:BF5">
    <cfRule type="containsText" dxfId="1375" priority="13" operator="containsText" text="Extremo">
      <formula>NOT(ISERROR(SEARCH("Extremo",BF4)))</formula>
    </cfRule>
    <cfRule type="containsText" dxfId="1374" priority="14" operator="containsText" text="Alto">
      <formula>NOT(ISERROR(SEARCH("Alto",BF4)))</formula>
    </cfRule>
    <cfRule type="containsText" dxfId="1373" priority="15" operator="containsText" text="Moderado">
      <formula>NOT(ISERROR(SEARCH("Moderado",BF4)))</formula>
    </cfRule>
    <cfRule type="containsText" dxfId="1372" priority="16" operator="containsText" text="Bajo">
      <formula>NOT(ISERROR(SEARCH("Bajo",BF4)))</formula>
    </cfRule>
  </conditionalFormatting>
  <conditionalFormatting sqref="BE4:BE5">
    <cfRule type="containsText" dxfId="1371" priority="9" operator="containsText" text="ZONA DE RIESGO EXTREMA">
      <formula>NOT(ISERROR(SEARCH("ZONA DE RIESGO EXTREMA",BE4)))</formula>
    </cfRule>
    <cfRule type="containsText" dxfId="1370" priority="10" operator="containsText" text="ZONA DE RIESGO ALTA">
      <formula>NOT(ISERROR(SEARCH("ZONA DE RIESGO ALTA",BE4)))</formula>
    </cfRule>
    <cfRule type="containsText" dxfId="1369" priority="11" operator="containsText" text="ZONA DE RIESGO MODERADA">
      <formula>NOT(ISERROR(SEARCH("ZONA DE RIESGO MODERADA",BE4)))</formula>
    </cfRule>
    <cfRule type="containsText" dxfId="1368" priority="12" operator="containsText" text="ZONA DE RIESGO BAJA">
      <formula>NOT(ISERROR(SEARCH("ZONA DE RIESGO BAJA",BE4)))</formula>
    </cfRule>
  </conditionalFormatting>
  <conditionalFormatting sqref="BC4">
    <cfRule type="containsText" dxfId="1367" priority="5" operator="containsText" text="Extremo">
      <formula>NOT(ISERROR(SEARCH("Extremo",BC4)))</formula>
    </cfRule>
    <cfRule type="containsText" dxfId="1366" priority="6" operator="containsText" text="Alto">
      <formula>NOT(ISERROR(SEARCH("Alto",BC4)))</formula>
    </cfRule>
    <cfRule type="containsText" dxfId="1365" priority="7" operator="containsText" text="Moderado">
      <formula>NOT(ISERROR(SEARCH("Moderado",BC4)))</formula>
    </cfRule>
    <cfRule type="containsText" dxfId="1364" priority="8" operator="containsText" text="Bajo">
      <formula>NOT(ISERROR(SEARCH("Bajo",BC4)))</formula>
    </cfRule>
  </conditionalFormatting>
  <conditionalFormatting sqref="BC5">
    <cfRule type="containsText" dxfId="1363" priority="1" operator="containsText" text="Extremo">
      <formula>NOT(ISERROR(SEARCH("Extremo",BC5)))</formula>
    </cfRule>
    <cfRule type="containsText" dxfId="1362" priority="2" operator="containsText" text="Alto">
      <formula>NOT(ISERROR(SEARCH("Alto",BC5)))</formula>
    </cfRule>
    <cfRule type="containsText" dxfId="1361" priority="3" operator="containsText" text="Moderado">
      <formula>NOT(ISERROR(SEARCH("Moderado",BC5)))</formula>
    </cfRule>
    <cfRule type="containsText" dxfId="1360" priority="4" operator="containsText" text="Bajo">
      <formula>NOT(ISERROR(SEARCH("Bajo",BC5)))</formula>
    </cfRule>
  </conditionalFormatting>
  <dataValidations count="5">
    <dataValidation type="list" allowBlank="1" showInputMessage="1" showErrorMessage="1" sqref="P4:P5 AC4:AC5 AP4:AP5 BC4:BC5" xr:uid="{00000000-0002-0000-0100-000000000000}">
      <formula1>"Extremo,Alto,Moderado,Bajo"</formula1>
    </dataValidation>
    <dataValidation type="list" allowBlank="1" showInputMessage="1" showErrorMessage="1" sqref="O4:O5 R4:R5 AE4:AE5 AB4:AB5 AR4:AR5 AO4:AO5 BE4:BE5 BB4:BB5" xr:uid="{00000000-0002-0000-0100-000001000000}">
      <formula1>"Insignificante,Menor,Moderado,Mayor,Catastrofico"</formula1>
    </dataValidation>
    <dataValidation type="list" allowBlank="1" showInputMessage="1" showErrorMessage="1" sqref="Q4:Q5 N4:N5 AD4:AD5 AA4:AA5 AQ4:AQ5 AN4:AN5 BD4:BD5 BA4:BA5" xr:uid="{00000000-0002-0000-0100-000002000000}">
      <formula1>"1, 2, 3, 4, 5"</formula1>
    </dataValidation>
    <dataValidation type="list" allowBlank="1" showInputMessage="1" showErrorMessage="1" sqref="AF4:AF5 S4:S5 AS4:AS5 BF4:BF5" xr:uid="{00000000-0002-0000-0100-000003000000}">
      <formula1>"Bajo,Moderado,Alto,Extremo"</formula1>
    </dataValidation>
    <dataValidation type="list" allowBlank="1" showInputMessage="1" showErrorMessage="1" sqref="D4:D5" xr:uid="{00000000-0002-0000-0100-000004000000}">
      <formula1>#REF!</formula1>
    </dataValidation>
  </dataValidations>
  <printOptions horizontalCentered="1" verticalCentered="1"/>
  <pageMargins left="0.31496062992125984" right="0.31496062992125984" top="0.35433070866141736" bottom="0.35433070866141736" header="0.31496062992125984" footer="0.31496062992125984"/>
  <pageSetup paperSize="5" scale="5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9900"/>
  </sheetPr>
  <dimension ref="A1:BH6"/>
  <sheetViews>
    <sheetView topLeftCell="AU1" workbookViewId="0">
      <selection activeCell="AV1" sqref="AV1:BB2"/>
    </sheetView>
  </sheetViews>
  <sheetFormatPr baseColWidth="10" defaultRowHeight="15" x14ac:dyDescent="0.25"/>
  <cols>
    <col min="1" max="1" width="6.140625" customWidth="1"/>
    <col min="2" max="2" width="20.42578125" customWidth="1"/>
    <col min="3" max="3" width="27.85546875" customWidth="1"/>
    <col min="4" max="4" width="12.5703125" customWidth="1"/>
    <col min="5" max="5" width="44.140625" customWidth="1"/>
    <col min="6" max="6" width="57.85546875" customWidth="1"/>
    <col min="7" max="7" width="15" customWidth="1"/>
    <col min="8" max="8" width="13.42578125" customWidth="1"/>
    <col min="9" max="9" width="12.85546875" customWidth="1"/>
    <col min="10" max="10" width="57.28515625" customWidth="1"/>
    <col min="11" max="11" width="40.42578125" customWidth="1"/>
    <col min="12" max="12" width="12.7109375" customWidth="1"/>
    <col min="13" max="13" width="16" customWidth="1"/>
    <col min="14" max="14" width="17.140625" customWidth="1"/>
    <col min="15" max="15" width="6.5703125" customWidth="1"/>
    <col min="16" max="16" width="7.42578125" customWidth="1"/>
    <col min="17" max="17" width="8.140625" customWidth="1"/>
    <col min="18" max="18" width="6.5703125" customWidth="1"/>
    <col min="19" max="19" width="7.140625" customWidth="1"/>
    <col min="20" max="20" width="9" customWidth="1"/>
    <col min="21" max="21" width="42.5703125" customWidth="1"/>
    <col min="22" max="23" width="15.5703125" customWidth="1"/>
    <col min="24" max="24" width="15.85546875" customWidth="1"/>
    <col min="25" max="25" width="16.7109375" customWidth="1"/>
    <col min="27" max="27" width="17.85546875" customWidth="1"/>
    <col min="35" max="35" width="52.85546875" customWidth="1"/>
    <col min="36" max="36" width="18.7109375" customWidth="1"/>
    <col min="37" max="37" width="13.42578125" customWidth="1"/>
    <col min="38" max="38" width="13.140625" customWidth="1"/>
    <col min="39" max="39" width="16.42578125" customWidth="1"/>
    <col min="40" max="40" width="15.7109375" customWidth="1"/>
    <col min="41" max="41" width="15.42578125" customWidth="1"/>
    <col min="48" max="48" width="47.7109375" customWidth="1"/>
    <col min="49" max="49" width="21.42578125" customWidth="1"/>
    <col min="50" max="50" width="13.7109375" customWidth="1"/>
    <col min="51" max="51" width="43.85546875" customWidth="1"/>
    <col min="52" max="52" width="17.85546875" customWidth="1"/>
    <col min="53" max="53" width="17.28515625" customWidth="1"/>
  </cols>
  <sheetData>
    <row r="1" spans="1:60" ht="27.75" customHeight="1" x14ac:dyDescent="0.25">
      <c r="A1" s="565"/>
      <c r="B1" s="597"/>
      <c r="C1" s="560" t="s">
        <v>308</v>
      </c>
      <c r="D1" s="560"/>
      <c r="E1" s="560"/>
      <c r="F1" s="560"/>
      <c r="G1" s="570"/>
      <c r="H1" s="599" t="s">
        <v>209</v>
      </c>
      <c r="I1" s="600"/>
      <c r="J1" s="600"/>
      <c r="K1" s="600"/>
      <c r="L1" s="600"/>
      <c r="M1" s="600"/>
      <c r="N1" s="601"/>
      <c r="O1" s="574" t="s">
        <v>67</v>
      </c>
      <c r="P1" s="575"/>
      <c r="Q1" s="581"/>
      <c r="R1" s="585" t="s">
        <v>75</v>
      </c>
      <c r="S1" s="586"/>
      <c r="T1" s="587"/>
      <c r="U1" s="591" t="s">
        <v>213</v>
      </c>
      <c r="V1" s="592"/>
      <c r="W1" s="592"/>
      <c r="X1" s="592"/>
      <c r="Y1" s="592"/>
      <c r="Z1" s="592"/>
      <c r="AA1" s="592"/>
      <c r="AB1" s="593"/>
      <c r="AC1" s="574" t="s">
        <v>67</v>
      </c>
      <c r="AD1" s="575"/>
      <c r="AE1" s="581"/>
      <c r="AF1" s="585" t="s">
        <v>75</v>
      </c>
      <c r="AG1" s="586"/>
      <c r="AH1" s="587"/>
      <c r="AI1" s="591" t="s">
        <v>364</v>
      </c>
      <c r="AJ1" s="592"/>
      <c r="AK1" s="592"/>
      <c r="AL1" s="592"/>
      <c r="AM1" s="592"/>
      <c r="AN1" s="592"/>
      <c r="AO1" s="593"/>
      <c r="AP1" s="574" t="s">
        <v>67</v>
      </c>
      <c r="AQ1" s="575"/>
      <c r="AR1" s="581"/>
      <c r="AS1" s="585" t="s">
        <v>75</v>
      </c>
      <c r="AT1" s="586"/>
      <c r="AU1" s="587"/>
      <c r="AV1" s="591" t="s">
        <v>462</v>
      </c>
      <c r="AW1" s="592"/>
      <c r="AX1" s="592"/>
      <c r="AY1" s="592"/>
      <c r="AZ1" s="592"/>
      <c r="BA1" s="592"/>
      <c r="BB1" s="593"/>
      <c r="BC1" s="574" t="s">
        <v>67</v>
      </c>
      <c r="BD1" s="575"/>
      <c r="BE1" s="581"/>
      <c r="BF1" s="585" t="s">
        <v>75</v>
      </c>
      <c r="BG1" s="586"/>
      <c r="BH1" s="587"/>
    </row>
    <row r="2" spans="1:60" ht="68.25" customHeight="1" thickBot="1" x14ac:dyDescent="0.3">
      <c r="A2" s="567"/>
      <c r="B2" s="598"/>
      <c r="C2" s="572"/>
      <c r="D2" s="572"/>
      <c r="E2" s="572"/>
      <c r="F2" s="572"/>
      <c r="G2" s="573"/>
      <c r="H2" s="602"/>
      <c r="I2" s="603"/>
      <c r="J2" s="603"/>
      <c r="K2" s="603"/>
      <c r="L2" s="603"/>
      <c r="M2" s="603"/>
      <c r="N2" s="604"/>
      <c r="O2" s="582"/>
      <c r="P2" s="583"/>
      <c r="Q2" s="584"/>
      <c r="R2" s="588"/>
      <c r="S2" s="589"/>
      <c r="T2" s="590"/>
      <c r="U2" s="594"/>
      <c r="V2" s="595"/>
      <c r="W2" s="595"/>
      <c r="X2" s="595"/>
      <c r="Y2" s="595"/>
      <c r="Z2" s="595"/>
      <c r="AA2" s="595"/>
      <c r="AB2" s="596"/>
      <c r="AC2" s="582"/>
      <c r="AD2" s="583"/>
      <c r="AE2" s="584"/>
      <c r="AF2" s="588"/>
      <c r="AG2" s="589"/>
      <c r="AH2" s="590"/>
      <c r="AI2" s="594"/>
      <c r="AJ2" s="595"/>
      <c r="AK2" s="595"/>
      <c r="AL2" s="595"/>
      <c r="AM2" s="595"/>
      <c r="AN2" s="595"/>
      <c r="AO2" s="596"/>
      <c r="AP2" s="582"/>
      <c r="AQ2" s="583"/>
      <c r="AR2" s="584"/>
      <c r="AS2" s="588"/>
      <c r="AT2" s="589"/>
      <c r="AU2" s="590"/>
      <c r="AV2" s="594"/>
      <c r="AW2" s="595"/>
      <c r="AX2" s="595"/>
      <c r="AY2" s="595"/>
      <c r="AZ2" s="595"/>
      <c r="BA2" s="595"/>
      <c r="BB2" s="596"/>
      <c r="BC2" s="582"/>
      <c r="BD2" s="583"/>
      <c r="BE2" s="584"/>
      <c r="BF2" s="588"/>
      <c r="BG2" s="589"/>
      <c r="BH2" s="590"/>
    </row>
    <row r="3" spans="1:60" ht="96.75" customHeight="1" thickBot="1" x14ac:dyDescent="0.3">
      <c r="A3" s="7" t="s">
        <v>9</v>
      </c>
      <c r="B3" s="7" t="s">
        <v>1</v>
      </c>
      <c r="C3" s="7" t="s">
        <v>10</v>
      </c>
      <c r="D3" s="8" t="s">
        <v>11</v>
      </c>
      <c r="E3" s="7" t="s">
        <v>80</v>
      </c>
      <c r="F3" s="7" t="s">
        <v>150</v>
      </c>
      <c r="G3" s="230" t="s">
        <v>173</v>
      </c>
      <c r="H3" s="231" t="s">
        <v>174</v>
      </c>
      <c r="I3" s="100" t="s">
        <v>147</v>
      </c>
      <c r="J3" s="100" t="s">
        <v>12</v>
      </c>
      <c r="K3" s="100" t="s">
        <v>62</v>
      </c>
      <c r="L3" s="100"/>
      <c r="M3" s="99" t="s">
        <v>206</v>
      </c>
      <c r="N3" s="101" t="s">
        <v>79</v>
      </c>
      <c r="O3" s="89" t="s">
        <v>68</v>
      </c>
      <c r="P3" s="90" t="s">
        <v>69</v>
      </c>
      <c r="Q3" s="91" t="s">
        <v>70</v>
      </c>
      <c r="R3" s="259" t="s">
        <v>68</v>
      </c>
      <c r="S3" s="260" t="s">
        <v>69</v>
      </c>
      <c r="T3" s="261" t="s">
        <v>70</v>
      </c>
      <c r="U3" s="276" t="s">
        <v>150</v>
      </c>
      <c r="V3" s="231" t="s">
        <v>221</v>
      </c>
      <c r="W3" s="100" t="s">
        <v>147</v>
      </c>
      <c r="X3" s="100" t="s">
        <v>12</v>
      </c>
      <c r="Y3" s="100" t="s">
        <v>62</v>
      </c>
      <c r="Z3" s="100"/>
      <c r="AA3" s="99" t="s">
        <v>206</v>
      </c>
      <c r="AB3" s="101" t="s">
        <v>79</v>
      </c>
      <c r="AC3" s="89" t="s">
        <v>68</v>
      </c>
      <c r="AD3" s="90" t="s">
        <v>69</v>
      </c>
      <c r="AE3" s="91" t="s">
        <v>70</v>
      </c>
      <c r="AF3" s="259" t="s">
        <v>68</v>
      </c>
      <c r="AG3" s="260" t="s">
        <v>69</v>
      </c>
      <c r="AH3" s="261" t="s">
        <v>70</v>
      </c>
      <c r="AI3" s="276" t="s">
        <v>150</v>
      </c>
      <c r="AJ3" s="231" t="s">
        <v>365</v>
      </c>
      <c r="AK3" s="100" t="s">
        <v>147</v>
      </c>
      <c r="AL3" s="100" t="s">
        <v>12</v>
      </c>
      <c r="AM3" s="100" t="s">
        <v>62</v>
      </c>
      <c r="AN3" s="99" t="s">
        <v>206</v>
      </c>
      <c r="AO3" s="101" t="s">
        <v>79</v>
      </c>
      <c r="AP3" s="89" t="s">
        <v>68</v>
      </c>
      <c r="AQ3" s="90" t="s">
        <v>69</v>
      </c>
      <c r="AR3" s="91" t="s">
        <v>70</v>
      </c>
      <c r="AS3" s="259" t="s">
        <v>68</v>
      </c>
      <c r="AT3" s="260" t="s">
        <v>69</v>
      </c>
      <c r="AU3" s="261" t="s">
        <v>70</v>
      </c>
      <c r="AV3" s="276" t="s">
        <v>150</v>
      </c>
      <c r="AW3" s="231" t="s">
        <v>463</v>
      </c>
      <c r="AX3" s="100" t="s">
        <v>147</v>
      </c>
      <c r="AY3" s="100" t="s">
        <v>12</v>
      </c>
      <c r="AZ3" s="100" t="s">
        <v>62</v>
      </c>
      <c r="BA3" s="99" t="s">
        <v>206</v>
      </c>
      <c r="BB3" s="101" t="s">
        <v>79</v>
      </c>
      <c r="BC3" s="89" t="s">
        <v>68</v>
      </c>
      <c r="BD3" s="90" t="s">
        <v>69</v>
      </c>
      <c r="BE3" s="91" t="s">
        <v>70</v>
      </c>
      <c r="BF3" s="259" t="s">
        <v>68</v>
      </c>
      <c r="BG3" s="260" t="s">
        <v>69</v>
      </c>
      <c r="BH3" s="261" t="s">
        <v>70</v>
      </c>
    </row>
    <row r="4" spans="1:60" ht="200.25" customHeight="1" x14ac:dyDescent="0.25">
      <c r="A4" s="6">
        <v>1</v>
      </c>
      <c r="B4" s="97" t="s">
        <v>23</v>
      </c>
      <c r="C4" s="98" t="s">
        <v>24</v>
      </c>
      <c r="D4" s="1" t="s">
        <v>13</v>
      </c>
      <c r="E4" s="2" t="s">
        <v>27</v>
      </c>
      <c r="F4" s="71" t="s">
        <v>352</v>
      </c>
      <c r="G4" s="232">
        <v>1</v>
      </c>
      <c r="H4" s="17">
        <v>1</v>
      </c>
      <c r="I4" s="16">
        <v>1</v>
      </c>
      <c r="J4" s="9" t="s">
        <v>184</v>
      </c>
      <c r="K4" s="9" t="s">
        <v>183</v>
      </c>
      <c r="L4" s="9"/>
      <c r="M4" s="13">
        <f>I4/H4</f>
        <v>1</v>
      </c>
      <c r="N4" s="13">
        <f>(I4*0.25)/H4</f>
        <v>0.25</v>
      </c>
      <c r="O4" s="66">
        <v>3</v>
      </c>
      <c r="P4" s="64" t="s">
        <v>73</v>
      </c>
      <c r="Q4" s="77" t="s">
        <v>74</v>
      </c>
      <c r="R4" s="67">
        <v>2</v>
      </c>
      <c r="S4" s="77" t="s">
        <v>205</v>
      </c>
      <c r="T4" s="77" t="s">
        <v>204</v>
      </c>
      <c r="U4" s="41" t="s">
        <v>210</v>
      </c>
      <c r="V4" s="17">
        <v>1</v>
      </c>
      <c r="W4" s="16">
        <v>1</v>
      </c>
      <c r="X4" s="9" t="s">
        <v>304</v>
      </c>
      <c r="Y4" s="9" t="s">
        <v>305</v>
      </c>
      <c r="Z4" s="9"/>
      <c r="AA4" s="13">
        <f>W4/V4</f>
        <v>1</v>
      </c>
      <c r="AB4" s="13">
        <f>(W4*0.25)/V4</f>
        <v>0.25</v>
      </c>
      <c r="AC4" s="272">
        <v>3</v>
      </c>
      <c r="AD4" s="275" t="s">
        <v>73</v>
      </c>
      <c r="AE4" s="270" t="s">
        <v>74</v>
      </c>
      <c r="AF4" s="250">
        <v>2</v>
      </c>
      <c r="AG4" s="270" t="s">
        <v>205</v>
      </c>
      <c r="AH4" s="270" t="s">
        <v>204</v>
      </c>
      <c r="AI4" s="41" t="s">
        <v>210</v>
      </c>
      <c r="AJ4" s="17">
        <v>1</v>
      </c>
      <c r="AK4" s="16"/>
      <c r="AL4" s="9"/>
      <c r="AM4" s="9"/>
      <c r="AN4" s="13">
        <f>AK4/AJ4</f>
        <v>0</v>
      </c>
      <c r="AO4" s="13">
        <f>(AK4*0.25)/AJ4</f>
        <v>0</v>
      </c>
      <c r="AP4" s="403">
        <v>3</v>
      </c>
      <c r="AQ4" s="402" t="s">
        <v>73</v>
      </c>
      <c r="AR4" s="399" t="s">
        <v>74</v>
      </c>
      <c r="AS4" s="250">
        <v>2</v>
      </c>
      <c r="AT4" s="399" t="s">
        <v>205</v>
      </c>
      <c r="AU4" s="399" t="s">
        <v>204</v>
      </c>
      <c r="AV4" s="41" t="s">
        <v>210</v>
      </c>
      <c r="AW4" s="17">
        <v>1</v>
      </c>
      <c r="AX4" s="16">
        <v>1</v>
      </c>
      <c r="AY4" s="116" t="s">
        <v>304</v>
      </c>
      <c r="AZ4" s="116" t="s">
        <v>490</v>
      </c>
      <c r="BA4" s="13">
        <f>AX4/AW4</f>
        <v>1</v>
      </c>
      <c r="BB4" s="13">
        <f>(AX4*0.25)/AW4</f>
        <v>0.25</v>
      </c>
      <c r="BC4" s="523">
        <v>3</v>
      </c>
      <c r="BD4" s="525" t="s">
        <v>73</v>
      </c>
      <c r="BE4" s="527" t="s">
        <v>74</v>
      </c>
      <c r="BF4" s="529">
        <v>2</v>
      </c>
      <c r="BG4" s="527" t="s">
        <v>205</v>
      </c>
      <c r="BH4" s="527" t="s">
        <v>204</v>
      </c>
    </row>
    <row r="5" spans="1:60" ht="197.25" customHeight="1" x14ac:dyDescent="0.25">
      <c r="A5" s="6">
        <v>2</v>
      </c>
      <c r="B5" s="97" t="s">
        <v>25</v>
      </c>
      <c r="C5" s="54" t="s">
        <v>26</v>
      </c>
      <c r="D5" s="1" t="s">
        <v>15</v>
      </c>
      <c r="E5" s="9" t="s">
        <v>28</v>
      </c>
      <c r="F5" s="40" t="s">
        <v>176</v>
      </c>
      <c r="G5" s="232">
        <v>1</v>
      </c>
      <c r="H5" s="17">
        <v>1</v>
      </c>
      <c r="I5" s="16">
        <v>1</v>
      </c>
      <c r="J5" s="9" t="s">
        <v>185</v>
      </c>
      <c r="K5" s="28"/>
      <c r="L5" s="28"/>
      <c r="M5" s="13">
        <f>I5/H5</f>
        <v>1</v>
      </c>
      <c r="N5" s="13">
        <f>(I5*0.25)/H5</f>
        <v>0.25</v>
      </c>
      <c r="O5" s="66">
        <v>3</v>
      </c>
      <c r="P5" s="64" t="s">
        <v>71</v>
      </c>
      <c r="Q5" s="77" t="s">
        <v>72</v>
      </c>
      <c r="R5" s="67">
        <v>1</v>
      </c>
      <c r="S5" s="77" t="s">
        <v>71</v>
      </c>
      <c r="T5" s="77" t="s">
        <v>74</v>
      </c>
      <c r="U5" s="41" t="s">
        <v>211</v>
      </c>
      <c r="V5" s="17">
        <v>1</v>
      </c>
      <c r="W5" s="16">
        <v>1</v>
      </c>
      <c r="X5" s="352" t="s">
        <v>306</v>
      </c>
      <c r="Y5" s="351"/>
      <c r="Z5" s="351"/>
      <c r="AA5" s="13">
        <f>W5/V5</f>
        <v>1</v>
      </c>
      <c r="AB5" s="13">
        <f>(W5*0.25)/V5</f>
        <v>0.25</v>
      </c>
      <c r="AC5" s="272">
        <v>3</v>
      </c>
      <c r="AD5" s="275" t="s">
        <v>71</v>
      </c>
      <c r="AE5" s="270" t="s">
        <v>72</v>
      </c>
      <c r="AF5" s="250">
        <v>1</v>
      </c>
      <c r="AG5" s="270" t="s">
        <v>71</v>
      </c>
      <c r="AH5" s="270" t="s">
        <v>74</v>
      </c>
      <c r="AI5" s="41" t="s">
        <v>211</v>
      </c>
      <c r="AJ5" s="17">
        <v>1</v>
      </c>
      <c r="AK5" s="16"/>
      <c r="AL5" s="352"/>
      <c r="AM5" s="387"/>
      <c r="AN5" s="13">
        <f>AK5/AJ5</f>
        <v>0</v>
      </c>
      <c r="AO5" s="13">
        <f>(AK5*0.25)/AJ5</f>
        <v>0</v>
      </c>
      <c r="AP5" s="403">
        <v>3</v>
      </c>
      <c r="AQ5" s="402" t="s">
        <v>71</v>
      </c>
      <c r="AR5" s="399" t="s">
        <v>72</v>
      </c>
      <c r="AS5" s="250">
        <v>1</v>
      </c>
      <c r="AT5" s="399" t="s">
        <v>71</v>
      </c>
      <c r="AU5" s="399" t="s">
        <v>74</v>
      </c>
      <c r="AV5" s="41" t="s">
        <v>211</v>
      </c>
      <c r="AW5" s="17">
        <v>1</v>
      </c>
      <c r="AX5" s="16">
        <v>1</v>
      </c>
      <c r="AY5" s="537" t="s">
        <v>491</v>
      </c>
      <c r="AZ5" s="103"/>
      <c r="BA5" s="13">
        <f>AX5/AW5</f>
        <v>1</v>
      </c>
      <c r="BB5" s="13">
        <f>(AX5*0.25)/AW5</f>
        <v>0.25</v>
      </c>
      <c r="BC5" s="523">
        <v>3</v>
      </c>
      <c r="BD5" s="525" t="s">
        <v>71</v>
      </c>
      <c r="BE5" s="527" t="s">
        <v>72</v>
      </c>
      <c r="BF5" s="529">
        <v>1</v>
      </c>
      <c r="BG5" s="527" t="s">
        <v>71</v>
      </c>
      <c r="BH5" s="527" t="s">
        <v>74</v>
      </c>
    </row>
    <row r="6" spans="1:60" ht="15.75" x14ac:dyDescent="0.25">
      <c r="M6" s="204" t="s">
        <v>3</v>
      </c>
      <c r="N6" s="55">
        <f>AVERAGE(N4:N5)</f>
        <v>0.25</v>
      </c>
      <c r="AA6" s="204" t="s">
        <v>3</v>
      </c>
      <c r="AB6" s="55">
        <f>AVERAGE(AB4:AB5)</f>
        <v>0.25</v>
      </c>
      <c r="AN6" s="204" t="s">
        <v>3</v>
      </c>
      <c r="AO6" s="55">
        <f>AVERAGE(AO4:AO5)</f>
        <v>0</v>
      </c>
      <c r="BA6" s="204" t="s">
        <v>3</v>
      </c>
      <c r="BB6" s="55">
        <f>AVERAGE(BB4:BB5)</f>
        <v>0.25</v>
      </c>
    </row>
  </sheetData>
  <mergeCells count="14">
    <mergeCell ref="AV1:BB2"/>
    <mergeCell ref="BC1:BE2"/>
    <mergeCell ref="BF1:BH2"/>
    <mergeCell ref="AI1:AO2"/>
    <mergeCell ref="AP1:AR2"/>
    <mergeCell ref="AS1:AU2"/>
    <mergeCell ref="AC1:AE2"/>
    <mergeCell ref="AF1:AH2"/>
    <mergeCell ref="U1:AB2"/>
    <mergeCell ref="A1:B2"/>
    <mergeCell ref="H1:N2"/>
    <mergeCell ref="O1:Q2"/>
    <mergeCell ref="R1:T2"/>
    <mergeCell ref="C1:G2"/>
  </mergeCells>
  <conditionalFormatting sqref="Q4:Q5 T4:T5">
    <cfRule type="containsText" dxfId="1359" priority="45" operator="containsText" text="Extremo">
      <formula>NOT(ISERROR(SEARCH("Extremo",Q4)))</formula>
    </cfRule>
    <cfRule type="containsText" dxfId="1358" priority="46" operator="containsText" text="Alto">
      <formula>NOT(ISERROR(SEARCH("Alto",Q4)))</formula>
    </cfRule>
    <cfRule type="containsText" dxfId="1357" priority="47" operator="containsText" text="Moderado">
      <formula>NOT(ISERROR(SEARCH("Moderado",Q4)))</formula>
    </cfRule>
    <cfRule type="containsText" dxfId="1356" priority="48" operator="containsText" text="Bajo">
      <formula>NOT(ISERROR(SEARCH("Bajo",Q4)))</formula>
    </cfRule>
  </conditionalFormatting>
  <conditionalFormatting sqref="S4:S5">
    <cfRule type="containsText" dxfId="1355" priority="41" operator="containsText" text="ZONA DE RIESGO EXTREMA">
      <formula>NOT(ISERROR(SEARCH("ZONA DE RIESGO EXTREMA",S4)))</formula>
    </cfRule>
    <cfRule type="containsText" dxfId="1354" priority="42" operator="containsText" text="ZONA DE RIESGO ALTA">
      <formula>NOT(ISERROR(SEARCH("ZONA DE RIESGO ALTA",S4)))</formula>
    </cfRule>
    <cfRule type="containsText" dxfId="1353" priority="43" operator="containsText" text="ZONA DE RIESGO MODERADA">
      <formula>NOT(ISERROR(SEARCH("ZONA DE RIESGO MODERADA",S4)))</formula>
    </cfRule>
    <cfRule type="containsText" dxfId="1352" priority="44" operator="containsText" text="ZONA DE RIESGO BAJA">
      <formula>NOT(ISERROR(SEARCH("ZONA DE RIESGO BAJA",S4)))</formula>
    </cfRule>
  </conditionalFormatting>
  <conditionalFormatting sqref="AE4:AE5 AH4:AH5">
    <cfRule type="containsText" dxfId="1351" priority="21" operator="containsText" text="Extremo">
      <formula>NOT(ISERROR(SEARCH("Extremo",AE4)))</formula>
    </cfRule>
    <cfRule type="containsText" dxfId="1350" priority="22" operator="containsText" text="Alto">
      <formula>NOT(ISERROR(SEARCH("Alto",AE4)))</formula>
    </cfRule>
    <cfRule type="containsText" dxfId="1349" priority="23" operator="containsText" text="Moderado">
      <formula>NOT(ISERROR(SEARCH("Moderado",AE4)))</formula>
    </cfRule>
    <cfRule type="containsText" dxfId="1348" priority="24" operator="containsText" text="Bajo">
      <formula>NOT(ISERROR(SEARCH("Bajo",AE4)))</formula>
    </cfRule>
  </conditionalFormatting>
  <conditionalFormatting sqref="AG4:AG5">
    <cfRule type="containsText" dxfId="1347" priority="17" operator="containsText" text="ZONA DE RIESGO EXTREMA">
      <formula>NOT(ISERROR(SEARCH("ZONA DE RIESGO EXTREMA",AG4)))</formula>
    </cfRule>
    <cfRule type="containsText" dxfId="1346" priority="18" operator="containsText" text="ZONA DE RIESGO ALTA">
      <formula>NOT(ISERROR(SEARCH("ZONA DE RIESGO ALTA",AG4)))</formula>
    </cfRule>
    <cfRule type="containsText" dxfId="1345" priority="19" operator="containsText" text="ZONA DE RIESGO MODERADA">
      <formula>NOT(ISERROR(SEARCH("ZONA DE RIESGO MODERADA",AG4)))</formula>
    </cfRule>
    <cfRule type="containsText" dxfId="1344" priority="20" operator="containsText" text="ZONA DE RIESGO BAJA">
      <formula>NOT(ISERROR(SEARCH("ZONA DE RIESGO BAJA",AG4)))</formula>
    </cfRule>
  </conditionalFormatting>
  <conditionalFormatting sqref="AR4:AR5 AU4:AU5">
    <cfRule type="containsText" dxfId="1343" priority="13" operator="containsText" text="Extremo">
      <formula>NOT(ISERROR(SEARCH("Extremo",AR4)))</formula>
    </cfRule>
    <cfRule type="containsText" dxfId="1342" priority="14" operator="containsText" text="Alto">
      <formula>NOT(ISERROR(SEARCH("Alto",AR4)))</formula>
    </cfRule>
    <cfRule type="containsText" dxfId="1341" priority="15" operator="containsText" text="Moderado">
      <formula>NOT(ISERROR(SEARCH("Moderado",AR4)))</formula>
    </cfRule>
    <cfRule type="containsText" dxfId="1340" priority="16" operator="containsText" text="Bajo">
      <formula>NOT(ISERROR(SEARCH("Bajo",AR4)))</formula>
    </cfRule>
  </conditionalFormatting>
  <conditionalFormatting sqref="AT4:AT5">
    <cfRule type="containsText" dxfId="1339" priority="9" operator="containsText" text="ZONA DE RIESGO EXTREMA">
      <formula>NOT(ISERROR(SEARCH("ZONA DE RIESGO EXTREMA",AT4)))</formula>
    </cfRule>
    <cfRule type="containsText" dxfId="1338" priority="10" operator="containsText" text="ZONA DE RIESGO ALTA">
      <formula>NOT(ISERROR(SEARCH("ZONA DE RIESGO ALTA",AT4)))</formula>
    </cfRule>
    <cfRule type="containsText" dxfId="1337" priority="11" operator="containsText" text="ZONA DE RIESGO MODERADA">
      <formula>NOT(ISERROR(SEARCH("ZONA DE RIESGO MODERADA",AT4)))</formula>
    </cfRule>
    <cfRule type="containsText" dxfId="1336" priority="12" operator="containsText" text="ZONA DE RIESGO BAJA">
      <formula>NOT(ISERROR(SEARCH("ZONA DE RIESGO BAJA",AT4)))</formula>
    </cfRule>
  </conditionalFormatting>
  <conditionalFormatting sqref="BE4:BE5 BH4:BH5">
    <cfRule type="containsText" dxfId="1335" priority="5" operator="containsText" text="Extremo">
      <formula>NOT(ISERROR(SEARCH("Extremo",BE4)))</formula>
    </cfRule>
    <cfRule type="containsText" dxfId="1334" priority="6" operator="containsText" text="Alto">
      <formula>NOT(ISERROR(SEARCH("Alto",BE4)))</formula>
    </cfRule>
    <cfRule type="containsText" dxfId="1333" priority="7" operator="containsText" text="Moderado">
      <formula>NOT(ISERROR(SEARCH("Moderado",BE4)))</formula>
    </cfRule>
    <cfRule type="containsText" dxfId="1332" priority="8" operator="containsText" text="Bajo">
      <formula>NOT(ISERROR(SEARCH("Bajo",BE4)))</formula>
    </cfRule>
  </conditionalFormatting>
  <conditionalFormatting sqref="BG4:BG5">
    <cfRule type="containsText" dxfId="1331" priority="1" operator="containsText" text="ZONA DE RIESGO EXTREMA">
      <formula>NOT(ISERROR(SEARCH("ZONA DE RIESGO EXTREMA",BG4)))</formula>
    </cfRule>
    <cfRule type="containsText" dxfId="1330" priority="2" operator="containsText" text="ZONA DE RIESGO ALTA">
      <formula>NOT(ISERROR(SEARCH("ZONA DE RIESGO ALTA",BG4)))</formula>
    </cfRule>
    <cfRule type="containsText" dxfId="1329" priority="3" operator="containsText" text="ZONA DE RIESGO MODERADA">
      <formula>NOT(ISERROR(SEARCH("ZONA DE RIESGO MODERADA",BG4)))</formula>
    </cfRule>
    <cfRule type="containsText" dxfId="1328" priority="4" operator="containsText" text="ZONA DE RIESGO BAJA">
      <formula>NOT(ISERROR(SEARCH("ZONA DE RIESGO BAJA",BG4)))</formula>
    </cfRule>
  </conditionalFormatting>
  <dataValidations count="5">
    <dataValidation type="list" allowBlank="1" showInputMessage="1" showErrorMessage="1" sqref="Q4:Q5 AE4:AE5 AR4:AR5 BE4:BE5" xr:uid="{00000000-0002-0000-0200-000000000000}">
      <formula1>"Extremo,Alto,Moderado,Bajo"</formula1>
    </dataValidation>
    <dataValidation type="list" allowBlank="1" showInputMessage="1" showErrorMessage="1" sqref="S4:S5 P4:P5 AG4:AG5 AD4:AD5 AT4:AT5 AQ4:AQ5 BG4:BG5 BD4:BD5" xr:uid="{00000000-0002-0000-0200-000001000000}">
      <formula1>"Insignificante,Menor,Moderado,Mayor,Catastrofico"</formula1>
    </dataValidation>
    <dataValidation type="list" allowBlank="1" showInputMessage="1" showErrorMessage="1" sqref="R4:R5 O4:O5 AF4:AF5 AC4:AC5 AS4:AS5 AP4:AP5 BF4:BF5 BC4:BC5" xr:uid="{00000000-0002-0000-0200-000002000000}">
      <formula1>"1, 2, 3, 4, 5"</formula1>
    </dataValidation>
    <dataValidation type="list" allowBlank="1" showInputMessage="1" showErrorMessage="1" sqref="AH4:AH5 T4:T5 AU4:AU5 BH4:BH5" xr:uid="{00000000-0002-0000-0200-000003000000}">
      <formula1>"Bajo,Moderado,Alto,Extremo"</formula1>
    </dataValidation>
    <dataValidation type="list" allowBlank="1" showInputMessage="1" showErrorMessage="1" sqref="D4:D5" xr:uid="{00000000-0002-0000-0200-000004000000}">
      <formula1>#REF!</formula1>
    </dataValidation>
  </dataValidations>
  <hyperlinks>
    <hyperlink ref="X5" r:id="rId1" xr:uid="{00000000-0004-0000-0200-000000000000}"/>
    <hyperlink ref="AY5" r:id="rId2" xr:uid="{00000000-0004-0000-0200-000001000000}"/>
  </hyperlinks>
  <pageMargins left="0.7" right="0.7" top="0.75" bottom="0.75" header="0.3" footer="0.3"/>
  <pageSetup paperSize="9"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BF6"/>
  <sheetViews>
    <sheetView topLeftCell="AT1" workbookViewId="0">
      <selection activeCell="AT1" sqref="AT1:AZ2"/>
    </sheetView>
  </sheetViews>
  <sheetFormatPr baseColWidth="10" defaultRowHeight="15" x14ac:dyDescent="0.25"/>
  <cols>
    <col min="1" max="1" width="5.140625" customWidth="1"/>
    <col min="2" max="2" width="14.140625" customWidth="1"/>
    <col min="3" max="3" width="16.28515625" customWidth="1"/>
    <col min="4" max="4" width="8.5703125" customWidth="1"/>
    <col min="5" max="5" width="51.28515625" customWidth="1"/>
    <col min="6" max="6" width="97" customWidth="1"/>
    <col min="7" max="7" width="17" customWidth="1"/>
    <col min="8" max="8" width="13" customWidth="1"/>
    <col min="9" max="9" width="12.5703125" customWidth="1"/>
    <col min="10" max="10" width="50.5703125" customWidth="1"/>
    <col min="11" max="11" width="50.7109375" customWidth="1"/>
    <col min="12" max="12" width="26.140625" customWidth="1"/>
    <col min="13" max="13" width="16.7109375" customWidth="1"/>
    <col min="14" max="14" width="7.7109375" customWidth="1"/>
    <col min="15" max="15" width="7.85546875" customWidth="1"/>
    <col min="16" max="16" width="6.85546875" customWidth="1"/>
    <col min="17" max="17" width="7.42578125" customWidth="1"/>
    <col min="18" max="18" width="6" customWidth="1"/>
    <col min="19" max="19" width="7.42578125" customWidth="1"/>
    <col min="20" max="20" width="76.140625" customWidth="1"/>
    <col min="21" max="21" width="17" customWidth="1"/>
    <col min="22" max="22" width="15.28515625" customWidth="1"/>
    <col min="23" max="23" width="13.7109375" customWidth="1"/>
    <col min="24" max="24" width="20.85546875" customWidth="1"/>
    <col min="25" max="25" width="15.42578125" customWidth="1"/>
    <col min="33" max="33" width="61.42578125" customWidth="1"/>
    <col min="34" max="34" width="15.28515625" customWidth="1"/>
    <col min="35" max="35" width="14.85546875" customWidth="1"/>
    <col min="36" max="36" width="13.85546875" customWidth="1"/>
    <col min="37" max="37" width="19.5703125" customWidth="1"/>
    <col min="38" max="38" width="15.140625" customWidth="1"/>
    <col min="39" max="39" width="13.85546875" customWidth="1"/>
    <col min="46" max="46" width="60.42578125" customWidth="1"/>
    <col min="47" max="47" width="17.7109375" customWidth="1"/>
    <col min="48" max="48" width="15.140625" customWidth="1"/>
    <col min="49" max="49" width="21.42578125" customWidth="1"/>
    <col min="50" max="50" width="21.28515625" customWidth="1"/>
    <col min="51" max="51" width="19.7109375" customWidth="1"/>
    <col min="52" max="52" width="16.42578125" customWidth="1"/>
  </cols>
  <sheetData>
    <row r="1" spans="1:58" ht="47.25" customHeight="1" x14ac:dyDescent="0.25">
      <c r="A1" s="565"/>
      <c r="B1" s="597"/>
      <c r="C1" s="560" t="s">
        <v>309</v>
      </c>
      <c r="D1" s="560"/>
      <c r="E1" s="560"/>
      <c r="F1" s="560"/>
      <c r="G1" s="570"/>
      <c r="H1" s="569" t="s">
        <v>107</v>
      </c>
      <c r="I1" s="560"/>
      <c r="J1" s="560"/>
      <c r="K1" s="560"/>
      <c r="L1" s="560"/>
      <c r="M1" s="570"/>
      <c r="N1" s="574" t="s">
        <v>67</v>
      </c>
      <c r="O1" s="575"/>
      <c r="P1" s="581"/>
      <c r="Q1" s="585" t="s">
        <v>75</v>
      </c>
      <c r="R1" s="586"/>
      <c r="S1" s="587"/>
      <c r="T1" s="569" t="s">
        <v>212</v>
      </c>
      <c r="U1" s="560"/>
      <c r="V1" s="560"/>
      <c r="W1" s="560"/>
      <c r="X1" s="560"/>
      <c r="Y1" s="560"/>
      <c r="Z1" s="570"/>
      <c r="AA1" s="574" t="s">
        <v>67</v>
      </c>
      <c r="AB1" s="575"/>
      <c r="AC1" s="581"/>
      <c r="AD1" s="585" t="s">
        <v>75</v>
      </c>
      <c r="AE1" s="586"/>
      <c r="AF1" s="587"/>
      <c r="AG1" s="569" t="s">
        <v>366</v>
      </c>
      <c r="AH1" s="560"/>
      <c r="AI1" s="560"/>
      <c r="AJ1" s="560"/>
      <c r="AK1" s="560"/>
      <c r="AL1" s="560"/>
      <c r="AM1" s="570"/>
      <c r="AN1" s="574" t="s">
        <v>67</v>
      </c>
      <c r="AO1" s="575"/>
      <c r="AP1" s="581"/>
      <c r="AQ1" s="585" t="s">
        <v>75</v>
      </c>
      <c r="AR1" s="586"/>
      <c r="AS1" s="587"/>
      <c r="AT1" s="569" t="s">
        <v>464</v>
      </c>
      <c r="AU1" s="560"/>
      <c r="AV1" s="560"/>
      <c r="AW1" s="560"/>
      <c r="AX1" s="560"/>
      <c r="AY1" s="560"/>
      <c r="AZ1" s="570"/>
      <c r="BA1" s="574" t="s">
        <v>67</v>
      </c>
      <c r="BB1" s="575"/>
      <c r="BC1" s="581"/>
      <c r="BD1" s="585" t="s">
        <v>75</v>
      </c>
      <c r="BE1" s="586"/>
      <c r="BF1" s="587"/>
    </row>
    <row r="2" spans="1:58" ht="46.5" customHeight="1" thickBot="1" x14ac:dyDescent="0.3">
      <c r="A2" s="567"/>
      <c r="B2" s="598"/>
      <c r="C2" s="572"/>
      <c r="D2" s="572"/>
      <c r="E2" s="572"/>
      <c r="F2" s="572"/>
      <c r="G2" s="573"/>
      <c r="H2" s="571"/>
      <c r="I2" s="572"/>
      <c r="J2" s="572"/>
      <c r="K2" s="572"/>
      <c r="L2" s="572"/>
      <c r="M2" s="573"/>
      <c r="N2" s="582"/>
      <c r="O2" s="583"/>
      <c r="P2" s="584"/>
      <c r="Q2" s="588"/>
      <c r="R2" s="589"/>
      <c r="S2" s="590"/>
      <c r="T2" s="571"/>
      <c r="U2" s="572"/>
      <c r="V2" s="572"/>
      <c r="W2" s="572"/>
      <c r="X2" s="572"/>
      <c r="Y2" s="572"/>
      <c r="Z2" s="573"/>
      <c r="AA2" s="582"/>
      <c r="AB2" s="583"/>
      <c r="AC2" s="584"/>
      <c r="AD2" s="588"/>
      <c r="AE2" s="589"/>
      <c r="AF2" s="590"/>
      <c r="AG2" s="571"/>
      <c r="AH2" s="572"/>
      <c r="AI2" s="572"/>
      <c r="AJ2" s="572"/>
      <c r="AK2" s="572"/>
      <c r="AL2" s="572"/>
      <c r="AM2" s="573"/>
      <c r="AN2" s="582"/>
      <c r="AO2" s="583"/>
      <c r="AP2" s="584"/>
      <c r="AQ2" s="588"/>
      <c r="AR2" s="589"/>
      <c r="AS2" s="590"/>
      <c r="AT2" s="571"/>
      <c r="AU2" s="572"/>
      <c r="AV2" s="572"/>
      <c r="AW2" s="572"/>
      <c r="AX2" s="572"/>
      <c r="AY2" s="572"/>
      <c r="AZ2" s="573"/>
      <c r="BA2" s="582"/>
      <c r="BB2" s="583"/>
      <c r="BC2" s="584"/>
      <c r="BD2" s="588"/>
      <c r="BE2" s="589"/>
      <c r="BF2" s="590"/>
    </row>
    <row r="3" spans="1:58" ht="113.25" customHeight="1" thickBot="1" x14ac:dyDescent="0.3">
      <c r="A3" s="7" t="s">
        <v>9</v>
      </c>
      <c r="B3" s="7" t="s">
        <v>1</v>
      </c>
      <c r="C3" s="7" t="s">
        <v>10</v>
      </c>
      <c r="D3" s="8" t="s">
        <v>11</v>
      </c>
      <c r="E3" s="7" t="s">
        <v>81</v>
      </c>
      <c r="F3" s="7" t="s">
        <v>150</v>
      </c>
      <c r="G3" s="230" t="s">
        <v>173</v>
      </c>
      <c r="H3" s="231" t="s">
        <v>174</v>
      </c>
      <c r="I3" s="100" t="s">
        <v>147</v>
      </c>
      <c r="J3" s="100" t="s">
        <v>12</v>
      </c>
      <c r="K3" s="100" t="s">
        <v>62</v>
      </c>
      <c r="L3" s="99" t="s">
        <v>206</v>
      </c>
      <c r="M3" s="101" t="s">
        <v>79</v>
      </c>
      <c r="N3" s="89" t="s">
        <v>68</v>
      </c>
      <c r="O3" s="90" t="s">
        <v>69</v>
      </c>
      <c r="P3" s="91" t="s">
        <v>70</v>
      </c>
      <c r="Q3" s="259" t="s">
        <v>68</v>
      </c>
      <c r="R3" s="260" t="s">
        <v>69</v>
      </c>
      <c r="S3" s="261" t="s">
        <v>70</v>
      </c>
      <c r="T3" s="7" t="s">
        <v>150</v>
      </c>
      <c r="U3" s="231" t="s">
        <v>221</v>
      </c>
      <c r="V3" s="100" t="s">
        <v>147</v>
      </c>
      <c r="W3" s="100" t="s">
        <v>12</v>
      </c>
      <c r="X3" s="100" t="s">
        <v>62</v>
      </c>
      <c r="Y3" s="99" t="s">
        <v>206</v>
      </c>
      <c r="Z3" s="101" t="s">
        <v>79</v>
      </c>
      <c r="AA3" s="89" t="s">
        <v>68</v>
      </c>
      <c r="AB3" s="90" t="s">
        <v>69</v>
      </c>
      <c r="AC3" s="91" t="s">
        <v>70</v>
      </c>
      <c r="AD3" s="259" t="s">
        <v>68</v>
      </c>
      <c r="AE3" s="260" t="s">
        <v>69</v>
      </c>
      <c r="AF3" s="261" t="s">
        <v>70</v>
      </c>
      <c r="AG3" s="7" t="s">
        <v>150</v>
      </c>
      <c r="AH3" s="231" t="s">
        <v>365</v>
      </c>
      <c r="AI3" s="100" t="s">
        <v>147</v>
      </c>
      <c r="AJ3" s="100" t="s">
        <v>12</v>
      </c>
      <c r="AK3" s="100" t="s">
        <v>62</v>
      </c>
      <c r="AL3" s="99" t="s">
        <v>206</v>
      </c>
      <c r="AM3" s="101" t="s">
        <v>79</v>
      </c>
      <c r="AN3" s="89" t="s">
        <v>68</v>
      </c>
      <c r="AO3" s="90" t="s">
        <v>69</v>
      </c>
      <c r="AP3" s="91" t="s">
        <v>70</v>
      </c>
      <c r="AQ3" s="259" t="s">
        <v>68</v>
      </c>
      <c r="AR3" s="260" t="s">
        <v>69</v>
      </c>
      <c r="AS3" s="261" t="s">
        <v>70</v>
      </c>
      <c r="AT3" s="7" t="s">
        <v>150</v>
      </c>
      <c r="AU3" s="231" t="s">
        <v>463</v>
      </c>
      <c r="AV3" s="100" t="s">
        <v>147</v>
      </c>
      <c r="AW3" s="100" t="s">
        <v>12</v>
      </c>
      <c r="AX3" s="100" t="s">
        <v>62</v>
      </c>
      <c r="AY3" s="99" t="s">
        <v>206</v>
      </c>
      <c r="AZ3" s="101" t="s">
        <v>79</v>
      </c>
      <c r="BA3" s="89" t="s">
        <v>68</v>
      </c>
      <c r="BB3" s="90" t="s">
        <v>69</v>
      </c>
      <c r="BC3" s="91" t="s">
        <v>70</v>
      </c>
      <c r="BD3" s="259" t="s">
        <v>68</v>
      </c>
      <c r="BE3" s="260" t="s">
        <v>69</v>
      </c>
      <c r="BF3" s="261" t="s">
        <v>70</v>
      </c>
    </row>
    <row r="4" spans="1:58" ht="409.5" x14ac:dyDescent="0.25">
      <c r="A4" s="11">
        <v>1</v>
      </c>
      <c r="B4" s="18" t="s">
        <v>29</v>
      </c>
      <c r="C4" s="20" t="s">
        <v>61</v>
      </c>
      <c r="D4" s="1" t="s">
        <v>13</v>
      </c>
      <c r="E4" s="102" t="s">
        <v>82</v>
      </c>
      <c r="F4" s="233" t="s">
        <v>289</v>
      </c>
      <c r="G4" s="232">
        <v>3</v>
      </c>
      <c r="H4" s="17">
        <v>2</v>
      </c>
      <c r="I4" s="16">
        <v>2</v>
      </c>
      <c r="J4" s="116" t="s">
        <v>186</v>
      </c>
      <c r="K4" s="27" t="s">
        <v>151</v>
      </c>
      <c r="L4" s="13">
        <f>I4/H4</f>
        <v>1</v>
      </c>
      <c r="M4" s="13">
        <f>(I4*0.25)/H4</f>
        <v>0.25</v>
      </c>
      <c r="N4" s="60">
        <v>4</v>
      </c>
      <c r="O4" s="386" t="s">
        <v>71</v>
      </c>
      <c r="P4" s="384" t="s">
        <v>72</v>
      </c>
      <c r="Q4" s="250">
        <v>2</v>
      </c>
      <c r="R4" s="384" t="s">
        <v>203</v>
      </c>
      <c r="S4" s="250" t="s">
        <v>204</v>
      </c>
      <c r="T4" s="233" t="s">
        <v>377</v>
      </c>
      <c r="U4" s="17">
        <v>1</v>
      </c>
      <c r="V4" s="16">
        <v>1</v>
      </c>
      <c r="W4" s="116" t="s">
        <v>291</v>
      </c>
      <c r="X4" s="27" t="s">
        <v>292</v>
      </c>
      <c r="Y4" s="13">
        <f>V4/U4</f>
        <v>1</v>
      </c>
      <c r="Z4" s="13">
        <f>(V4*0.25)/U4</f>
        <v>0.25</v>
      </c>
      <c r="AA4" s="60">
        <v>4</v>
      </c>
      <c r="AB4" s="386" t="s">
        <v>71</v>
      </c>
      <c r="AC4" s="384" t="s">
        <v>72</v>
      </c>
      <c r="AD4" s="250">
        <v>2</v>
      </c>
      <c r="AE4" s="384" t="s">
        <v>203</v>
      </c>
      <c r="AF4" s="250" t="s">
        <v>204</v>
      </c>
      <c r="AG4" s="233" t="s">
        <v>294</v>
      </c>
      <c r="AH4" s="17">
        <v>3</v>
      </c>
      <c r="AI4" s="16">
        <v>3</v>
      </c>
      <c r="AJ4" s="116" t="s">
        <v>381</v>
      </c>
      <c r="AK4" s="27"/>
      <c r="AL4" s="13">
        <f>AI4/AH4</f>
        <v>1</v>
      </c>
      <c r="AM4" s="13">
        <f>(AI4*0.25)/AH4</f>
        <v>0.25</v>
      </c>
      <c r="AN4" s="60">
        <v>4</v>
      </c>
      <c r="AO4" s="402" t="s">
        <v>71</v>
      </c>
      <c r="AP4" s="399" t="s">
        <v>72</v>
      </c>
      <c r="AQ4" s="250">
        <v>2</v>
      </c>
      <c r="AR4" s="399" t="s">
        <v>203</v>
      </c>
      <c r="AS4" s="250" t="s">
        <v>204</v>
      </c>
      <c r="AT4" s="233" t="s">
        <v>503</v>
      </c>
      <c r="AU4" s="17">
        <v>3</v>
      </c>
      <c r="AV4" s="16">
        <v>3</v>
      </c>
      <c r="AW4" s="116" t="s">
        <v>501</v>
      </c>
      <c r="AX4" s="27"/>
      <c r="AY4" s="13">
        <f>AV4/AU4</f>
        <v>1</v>
      </c>
      <c r="AZ4" s="13">
        <f>(AV4*0.25)/AU4</f>
        <v>0.25</v>
      </c>
      <c r="BA4" s="60">
        <v>4</v>
      </c>
      <c r="BB4" s="525" t="s">
        <v>71</v>
      </c>
      <c r="BC4" s="527" t="s">
        <v>72</v>
      </c>
      <c r="BD4" s="529">
        <v>2</v>
      </c>
      <c r="BE4" s="527" t="s">
        <v>203</v>
      </c>
      <c r="BF4" s="529" t="s">
        <v>204</v>
      </c>
    </row>
    <row r="5" spans="1:58" ht="294" x14ac:dyDescent="0.25">
      <c r="A5" s="11">
        <v>2</v>
      </c>
      <c r="B5" s="18" t="s">
        <v>29</v>
      </c>
      <c r="C5" s="20" t="s">
        <v>6</v>
      </c>
      <c r="D5" s="1" t="s">
        <v>13</v>
      </c>
      <c r="E5" s="69" t="s">
        <v>83</v>
      </c>
      <c r="F5" s="40" t="s">
        <v>177</v>
      </c>
      <c r="G5" s="234">
        <v>1</v>
      </c>
      <c r="H5" s="17">
        <v>1</v>
      </c>
      <c r="I5" s="103">
        <v>1</v>
      </c>
      <c r="J5" s="116" t="s">
        <v>187</v>
      </c>
      <c r="K5" s="27" t="s">
        <v>188</v>
      </c>
      <c r="L5" s="13">
        <f>I5/H5</f>
        <v>1</v>
      </c>
      <c r="M5" s="13">
        <f>(I5*0.25)/H5</f>
        <v>0.25</v>
      </c>
      <c r="N5" s="60">
        <v>4</v>
      </c>
      <c r="O5" s="64" t="s">
        <v>73</v>
      </c>
      <c r="P5" s="131" t="s">
        <v>74</v>
      </c>
      <c r="Q5" s="61">
        <v>2</v>
      </c>
      <c r="R5" s="77" t="s">
        <v>203</v>
      </c>
      <c r="S5" s="131" t="s">
        <v>204</v>
      </c>
      <c r="T5" s="102" t="s">
        <v>290</v>
      </c>
      <c r="U5" s="17">
        <v>1</v>
      </c>
      <c r="V5" s="103" t="s">
        <v>132</v>
      </c>
      <c r="W5" s="116"/>
      <c r="X5" s="27" t="s">
        <v>293</v>
      </c>
      <c r="Y5" s="13" t="s">
        <v>132</v>
      </c>
      <c r="Z5" s="13" t="s">
        <v>132</v>
      </c>
      <c r="AA5" s="60">
        <v>4</v>
      </c>
      <c r="AB5" s="386" t="s">
        <v>73</v>
      </c>
      <c r="AC5" s="131" t="s">
        <v>74</v>
      </c>
      <c r="AD5" s="61">
        <v>2</v>
      </c>
      <c r="AE5" s="384" t="s">
        <v>203</v>
      </c>
      <c r="AF5" s="131" t="s">
        <v>204</v>
      </c>
      <c r="AG5" s="102" t="s">
        <v>290</v>
      </c>
      <c r="AH5" s="17">
        <v>1</v>
      </c>
      <c r="AI5" s="103">
        <v>1</v>
      </c>
      <c r="AJ5" s="116" t="s">
        <v>382</v>
      </c>
      <c r="AK5" s="27"/>
      <c r="AL5" s="13">
        <f>AI5/AH5</f>
        <v>1</v>
      </c>
      <c r="AM5" s="13">
        <f>(AI5*0.25)/AH5</f>
        <v>0.25</v>
      </c>
      <c r="AN5" s="60">
        <v>4</v>
      </c>
      <c r="AO5" s="402" t="s">
        <v>73</v>
      </c>
      <c r="AP5" s="131" t="s">
        <v>74</v>
      </c>
      <c r="AQ5" s="61">
        <v>2</v>
      </c>
      <c r="AR5" s="399" t="s">
        <v>203</v>
      </c>
      <c r="AS5" s="131" t="s">
        <v>204</v>
      </c>
      <c r="AT5" s="102" t="s">
        <v>290</v>
      </c>
      <c r="AU5" s="17">
        <v>1</v>
      </c>
      <c r="AV5" s="103">
        <v>1</v>
      </c>
      <c r="AW5" s="116" t="s">
        <v>502</v>
      </c>
      <c r="AX5" s="27"/>
      <c r="AY5" s="13">
        <f>AV5/AU5</f>
        <v>1</v>
      </c>
      <c r="AZ5" s="13">
        <f>(AV5*0.25)/AU5</f>
        <v>0.25</v>
      </c>
      <c r="BA5" s="60">
        <v>4</v>
      </c>
      <c r="BB5" s="525" t="s">
        <v>73</v>
      </c>
      <c r="BC5" s="521" t="s">
        <v>74</v>
      </c>
      <c r="BD5" s="61">
        <v>2</v>
      </c>
      <c r="BE5" s="527" t="s">
        <v>203</v>
      </c>
      <c r="BF5" s="521" t="s">
        <v>204</v>
      </c>
    </row>
    <row r="6" spans="1:58" ht="20.25" customHeight="1" x14ac:dyDescent="0.25">
      <c r="L6" s="205" t="s">
        <v>59</v>
      </c>
      <c r="M6" s="206">
        <f>AVERAGE(M4:M5)</f>
        <v>0.25</v>
      </c>
      <c r="Y6" s="205" t="s">
        <v>59</v>
      </c>
      <c r="Z6" s="206">
        <f>AVERAGE(Z4:Z5)</f>
        <v>0.25</v>
      </c>
      <c r="AL6" s="205" t="s">
        <v>59</v>
      </c>
      <c r="AM6" s="206">
        <f>AVERAGE(AM4:AM5)</f>
        <v>0.25</v>
      </c>
      <c r="AY6" s="205" t="s">
        <v>59</v>
      </c>
      <c r="AZ6" s="206">
        <f>AVERAGE(AZ4:AZ5)</f>
        <v>0.25</v>
      </c>
    </row>
  </sheetData>
  <mergeCells count="14">
    <mergeCell ref="AT1:AZ2"/>
    <mergeCell ref="BA1:BC2"/>
    <mergeCell ref="BD1:BF2"/>
    <mergeCell ref="AG1:AM2"/>
    <mergeCell ref="AN1:AP2"/>
    <mergeCell ref="AQ1:AS2"/>
    <mergeCell ref="AA1:AC2"/>
    <mergeCell ref="AD1:AF2"/>
    <mergeCell ref="T1:Z2"/>
    <mergeCell ref="H1:M2"/>
    <mergeCell ref="A1:B2"/>
    <mergeCell ref="N1:P2"/>
    <mergeCell ref="Q1:S2"/>
    <mergeCell ref="C1:G2"/>
  </mergeCells>
  <conditionalFormatting sqref="P5">
    <cfRule type="containsText" dxfId="1327" priority="129" operator="containsText" text="Extremo">
      <formula>NOT(ISERROR(SEARCH("Extremo",P5)))</formula>
    </cfRule>
    <cfRule type="containsText" dxfId="1326" priority="130" operator="containsText" text="Alto">
      <formula>NOT(ISERROR(SEARCH("Alto",P5)))</formula>
    </cfRule>
    <cfRule type="containsText" dxfId="1325" priority="131" operator="containsText" text="Moderado">
      <formula>NOT(ISERROR(SEARCH("Moderado",P5)))</formula>
    </cfRule>
    <cfRule type="containsText" dxfId="1324" priority="132" operator="containsText" text="Bajo">
      <formula>NOT(ISERROR(SEARCH("Bajo",P5)))</formula>
    </cfRule>
  </conditionalFormatting>
  <conditionalFormatting sqref="R5">
    <cfRule type="containsText" dxfId="1323" priority="125" operator="containsText" text="ZONA DE RIESGO EXTREMA">
      <formula>NOT(ISERROR(SEARCH("ZONA DE RIESGO EXTREMA",R5)))</formula>
    </cfRule>
    <cfRule type="containsText" dxfId="1322" priority="126" operator="containsText" text="ZONA DE RIESGO ALTA">
      <formula>NOT(ISERROR(SEARCH("ZONA DE RIESGO ALTA",R5)))</formula>
    </cfRule>
    <cfRule type="containsText" dxfId="1321" priority="127" operator="containsText" text="ZONA DE RIESGO MODERADA">
      <formula>NOT(ISERROR(SEARCH("ZONA DE RIESGO MODERADA",R5)))</formula>
    </cfRule>
    <cfRule type="containsText" dxfId="1320" priority="128" operator="containsText" text="ZONA DE RIESGO BAJA">
      <formula>NOT(ISERROR(SEARCH("ZONA DE RIESGO BAJA",R5)))</formula>
    </cfRule>
  </conditionalFormatting>
  <conditionalFormatting sqref="S5">
    <cfRule type="containsText" dxfId="1319" priority="121" operator="containsText" text="Extremo">
      <formula>NOT(ISERROR(SEARCH("Extremo",S5)))</formula>
    </cfRule>
    <cfRule type="containsText" dxfId="1318" priority="122" operator="containsText" text="Alto">
      <formula>NOT(ISERROR(SEARCH("Alto",S5)))</formula>
    </cfRule>
    <cfRule type="containsText" dxfId="1317" priority="123" operator="containsText" text="Moderado">
      <formula>NOT(ISERROR(SEARCH("Moderado",S5)))</formula>
    </cfRule>
    <cfRule type="containsText" dxfId="1316" priority="124" operator="containsText" text="Bajo">
      <formula>NOT(ISERROR(SEARCH("Bajo",S5)))</formula>
    </cfRule>
  </conditionalFormatting>
  <conditionalFormatting sqref="P4">
    <cfRule type="containsText" dxfId="1315" priority="81" operator="containsText" text="Extremo">
      <formula>NOT(ISERROR(SEARCH("Extremo",P4)))</formula>
    </cfRule>
    <cfRule type="containsText" dxfId="1314" priority="82" operator="containsText" text="Alto">
      <formula>NOT(ISERROR(SEARCH("Alto",P4)))</formula>
    </cfRule>
    <cfRule type="containsText" dxfId="1313" priority="83" operator="containsText" text="Moderado">
      <formula>NOT(ISERROR(SEARCH("Moderado",P4)))</formula>
    </cfRule>
    <cfRule type="containsText" dxfId="1312" priority="84" operator="containsText" text="Bajo">
      <formula>NOT(ISERROR(SEARCH("Bajo",P4)))</formula>
    </cfRule>
  </conditionalFormatting>
  <conditionalFormatting sqref="R4">
    <cfRule type="containsText" dxfId="1311" priority="77" operator="containsText" text="ZONA DE RIESGO EXTREMA">
      <formula>NOT(ISERROR(SEARCH("ZONA DE RIESGO EXTREMA",R4)))</formula>
    </cfRule>
    <cfRule type="containsText" dxfId="1310" priority="78" operator="containsText" text="ZONA DE RIESGO ALTA">
      <formula>NOT(ISERROR(SEARCH("ZONA DE RIESGO ALTA",R4)))</formula>
    </cfRule>
    <cfRule type="containsText" dxfId="1309" priority="79" operator="containsText" text="ZONA DE RIESGO MODERADA">
      <formula>NOT(ISERROR(SEARCH("ZONA DE RIESGO MODERADA",R4)))</formula>
    </cfRule>
    <cfRule type="containsText" dxfId="1308" priority="80" operator="containsText" text="ZONA DE RIESGO BAJA">
      <formula>NOT(ISERROR(SEARCH("ZONA DE RIESGO BAJA",R4)))</formula>
    </cfRule>
  </conditionalFormatting>
  <conditionalFormatting sqref="S4">
    <cfRule type="containsText" dxfId="1307" priority="73" operator="containsText" text="Extremo">
      <formula>NOT(ISERROR(SEARCH("Extremo",S4)))</formula>
    </cfRule>
    <cfRule type="containsText" dxfId="1306" priority="74" operator="containsText" text="Alto">
      <formula>NOT(ISERROR(SEARCH("Alto",S4)))</formula>
    </cfRule>
    <cfRule type="containsText" dxfId="1305" priority="75" operator="containsText" text="Moderado">
      <formula>NOT(ISERROR(SEARCH("Moderado",S4)))</formula>
    </cfRule>
    <cfRule type="containsText" dxfId="1304" priority="76" operator="containsText" text="Bajo">
      <formula>NOT(ISERROR(SEARCH("Bajo",S4)))</formula>
    </cfRule>
  </conditionalFormatting>
  <conditionalFormatting sqref="AC4">
    <cfRule type="containsText" dxfId="1303" priority="69" operator="containsText" text="Extremo">
      <formula>NOT(ISERROR(SEARCH("Extremo",AC4)))</formula>
    </cfRule>
    <cfRule type="containsText" dxfId="1302" priority="70" operator="containsText" text="Alto">
      <formula>NOT(ISERROR(SEARCH("Alto",AC4)))</formula>
    </cfRule>
    <cfRule type="containsText" dxfId="1301" priority="71" operator="containsText" text="Moderado">
      <formula>NOT(ISERROR(SEARCH("Moderado",AC4)))</formula>
    </cfRule>
    <cfRule type="containsText" dxfId="1300" priority="72" operator="containsText" text="Bajo">
      <formula>NOT(ISERROR(SEARCH("Bajo",AC4)))</formula>
    </cfRule>
  </conditionalFormatting>
  <conditionalFormatting sqref="AE4">
    <cfRule type="containsText" dxfId="1299" priority="65" operator="containsText" text="ZONA DE RIESGO EXTREMA">
      <formula>NOT(ISERROR(SEARCH("ZONA DE RIESGO EXTREMA",AE4)))</formula>
    </cfRule>
    <cfRule type="containsText" dxfId="1298" priority="66" operator="containsText" text="ZONA DE RIESGO ALTA">
      <formula>NOT(ISERROR(SEARCH("ZONA DE RIESGO ALTA",AE4)))</formula>
    </cfRule>
    <cfRule type="containsText" dxfId="1297" priority="67" operator="containsText" text="ZONA DE RIESGO MODERADA">
      <formula>NOT(ISERROR(SEARCH("ZONA DE RIESGO MODERADA",AE4)))</formula>
    </cfRule>
    <cfRule type="containsText" dxfId="1296" priority="68" operator="containsText" text="ZONA DE RIESGO BAJA">
      <formula>NOT(ISERROR(SEARCH("ZONA DE RIESGO BAJA",AE4)))</formula>
    </cfRule>
  </conditionalFormatting>
  <conditionalFormatting sqref="AF4">
    <cfRule type="containsText" dxfId="1295" priority="61" operator="containsText" text="Extremo">
      <formula>NOT(ISERROR(SEARCH("Extremo",AF4)))</formula>
    </cfRule>
    <cfRule type="containsText" dxfId="1294" priority="62" operator="containsText" text="Alto">
      <formula>NOT(ISERROR(SEARCH("Alto",AF4)))</formula>
    </cfRule>
    <cfRule type="containsText" dxfId="1293" priority="63" operator="containsText" text="Moderado">
      <formula>NOT(ISERROR(SEARCH("Moderado",AF4)))</formula>
    </cfRule>
    <cfRule type="containsText" dxfId="1292" priority="64" operator="containsText" text="Bajo">
      <formula>NOT(ISERROR(SEARCH("Bajo",AF4)))</formula>
    </cfRule>
  </conditionalFormatting>
  <conditionalFormatting sqref="AC5">
    <cfRule type="containsText" dxfId="1291" priority="57" operator="containsText" text="Extremo">
      <formula>NOT(ISERROR(SEARCH("Extremo",AC5)))</formula>
    </cfRule>
    <cfRule type="containsText" dxfId="1290" priority="58" operator="containsText" text="Alto">
      <formula>NOT(ISERROR(SEARCH("Alto",AC5)))</formula>
    </cfRule>
    <cfRule type="containsText" dxfId="1289" priority="59" operator="containsText" text="Moderado">
      <formula>NOT(ISERROR(SEARCH("Moderado",AC5)))</formula>
    </cfRule>
    <cfRule type="containsText" dxfId="1288" priority="60" operator="containsText" text="Bajo">
      <formula>NOT(ISERROR(SEARCH("Bajo",AC5)))</formula>
    </cfRule>
  </conditionalFormatting>
  <conditionalFormatting sqref="AE5">
    <cfRule type="containsText" dxfId="1287" priority="53" operator="containsText" text="ZONA DE RIESGO EXTREMA">
      <formula>NOT(ISERROR(SEARCH("ZONA DE RIESGO EXTREMA",AE5)))</formula>
    </cfRule>
    <cfRule type="containsText" dxfId="1286" priority="54" operator="containsText" text="ZONA DE RIESGO ALTA">
      <formula>NOT(ISERROR(SEARCH("ZONA DE RIESGO ALTA",AE5)))</formula>
    </cfRule>
    <cfRule type="containsText" dxfId="1285" priority="55" operator="containsText" text="ZONA DE RIESGO MODERADA">
      <formula>NOT(ISERROR(SEARCH("ZONA DE RIESGO MODERADA",AE5)))</formula>
    </cfRule>
    <cfRule type="containsText" dxfId="1284" priority="56" operator="containsText" text="ZONA DE RIESGO BAJA">
      <formula>NOT(ISERROR(SEARCH("ZONA DE RIESGO BAJA",AE5)))</formula>
    </cfRule>
  </conditionalFormatting>
  <conditionalFormatting sqref="AF5">
    <cfRule type="containsText" dxfId="1283" priority="49" operator="containsText" text="Extremo">
      <formula>NOT(ISERROR(SEARCH("Extremo",AF5)))</formula>
    </cfRule>
    <cfRule type="containsText" dxfId="1282" priority="50" operator="containsText" text="Alto">
      <formula>NOT(ISERROR(SEARCH("Alto",AF5)))</formula>
    </cfRule>
    <cfRule type="containsText" dxfId="1281" priority="51" operator="containsText" text="Moderado">
      <formula>NOT(ISERROR(SEARCH("Moderado",AF5)))</formula>
    </cfRule>
    <cfRule type="containsText" dxfId="1280" priority="52" operator="containsText" text="Bajo">
      <formula>NOT(ISERROR(SEARCH("Bajo",AF5)))</formula>
    </cfRule>
  </conditionalFormatting>
  <conditionalFormatting sqref="AP4">
    <cfRule type="containsText" dxfId="1279" priority="45" operator="containsText" text="Extremo">
      <formula>NOT(ISERROR(SEARCH("Extremo",AP4)))</formula>
    </cfRule>
    <cfRule type="containsText" dxfId="1278" priority="46" operator="containsText" text="Alto">
      <formula>NOT(ISERROR(SEARCH("Alto",AP4)))</formula>
    </cfRule>
    <cfRule type="containsText" dxfId="1277" priority="47" operator="containsText" text="Moderado">
      <formula>NOT(ISERROR(SEARCH("Moderado",AP4)))</formula>
    </cfRule>
    <cfRule type="containsText" dxfId="1276" priority="48" operator="containsText" text="Bajo">
      <formula>NOT(ISERROR(SEARCH("Bajo",AP4)))</formula>
    </cfRule>
  </conditionalFormatting>
  <conditionalFormatting sqref="AR4">
    <cfRule type="containsText" dxfId="1275" priority="41" operator="containsText" text="ZONA DE RIESGO EXTREMA">
      <formula>NOT(ISERROR(SEARCH("ZONA DE RIESGO EXTREMA",AR4)))</formula>
    </cfRule>
    <cfRule type="containsText" dxfId="1274" priority="42" operator="containsText" text="ZONA DE RIESGO ALTA">
      <formula>NOT(ISERROR(SEARCH("ZONA DE RIESGO ALTA",AR4)))</formula>
    </cfRule>
    <cfRule type="containsText" dxfId="1273" priority="43" operator="containsText" text="ZONA DE RIESGO MODERADA">
      <formula>NOT(ISERROR(SEARCH("ZONA DE RIESGO MODERADA",AR4)))</formula>
    </cfRule>
    <cfRule type="containsText" dxfId="1272" priority="44" operator="containsText" text="ZONA DE RIESGO BAJA">
      <formula>NOT(ISERROR(SEARCH("ZONA DE RIESGO BAJA",AR4)))</formula>
    </cfRule>
  </conditionalFormatting>
  <conditionalFormatting sqref="AS4">
    <cfRule type="containsText" dxfId="1271" priority="37" operator="containsText" text="Extremo">
      <formula>NOT(ISERROR(SEARCH("Extremo",AS4)))</formula>
    </cfRule>
    <cfRule type="containsText" dxfId="1270" priority="38" operator="containsText" text="Alto">
      <formula>NOT(ISERROR(SEARCH("Alto",AS4)))</formula>
    </cfRule>
    <cfRule type="containsText" dxfId="1269" priority="39" operator="containsText" text="Moderado">
      <formula>NOT(ISERROR(SEARCH("Moderado",AS4)))</formula>
    </cfRule>
    <cfRule type="containsText" dxfId="1268" priority="40" operator="containsText" text="Bajo">
      <formula>NOT(ISERROR(SEARCH("Bajo",AS4)))</formula>
    </cfRule>
  </conditionalFormatting>
  <conditionalFormatting sqref="AP5">
    <cfRule type="containsText" dxfId="1267" priority="33" operator="containsText" text="Extremo">
      <formula>NOT(ISERROR(SEARCH("Extremo",AP5)))</formula>
    </cfRule>
    <cfRule type="containsText" dxfId="1266" priority="34" operator="containsText" text="Alto">
      <formula>NOT(ISERROR(SEARCH("Alto",AP5)))</formula>
    </cfRule>
    <cfRule type="containsText" dxfId="1265" priority="35" operator="containsText" text="Moderado">
      <formula>NOT(ISERROR(SEARCH("Moderado",AP5)))</formula>
    </cfRule>
    <cfRule type="containsText" dxfId="1264" priority="36" operator="containsText" text="Bajo">
      <formula>NOT(ISERROR(SEARCH("Bajo",AP5)))</formula>
    </cfRule>
  </conditionalFormatting>
  <conditionalFormatting sqref="AR5">
    <cfRule type="containsText" dxfId="1263" priority="29" operator="containsText" text="ZONA DE RIESGO EXTREMA">
      <formula>NOT(ISERROR(SEARCH("ZONA DE RIESGO EXTREMA",AR5)))</formula>
    </cfRule>
    <cfRule type="containsText" dxfId="1262" priority="30" operator="containsText" text="ZONA DE RIESGO ALTA">
      <formula>NOT(ISERROR(SEARCH("ZONA DE RIESGO ALTA",AR5)))</formula>
    </cfRule>
    <cfRule type="containsText" dxfId="1261" priority="31" operator="containsText" text="ZONA DE RIESGO MODERADA">
      <formula>NOT(ISERROR(SEARCH("ZONA DE RIESGO MODERADA",AR5)))</formula>
    </cfRule>
    <cfRule type="containsText" dxfId="1260" priority="32" operator="containsText" text="ZONA DE RIESGO BAJA">
      <formula>NOT(ISERROR(SEARCH("ZONA DE RIESGO BAJA",AR5)))</formula>
    </cfRule>
  </conditionalFormatting>
  <conditionalFormatting sqref="AS5">
    <cfRule type="containsText" dxfId="1259" priority="25" operator="containsText" text="Extremo">
      <formula>NOT(ISERROR(SEARCH("Extremo",AS5)))</formula>
    </cfRule>
    <cfRule type="containsText" dxfId="1258" priority="26" operator="containsText" text="Alto">
      <formula>NOT(ISERROR(SEARCH("Alto",AS5)))</formula>
    </cfRule>
    <cfRule type="containsText" dxfId="1257" priority="27" operator="containsText" text="Moderado">
      <formula>NOT(ISERROR(SEARCH("Moderado",AS5)))</formula>
    </cfRule>
    <cfRule type="containsText" dxfId="1256" priority="28" operator="containsText" text="Bajo">
      <formula>NOT(ISERROR(SEARCH("Bajo",AS5)))</formula>
    </cfRule>
  </conditionalFormatting>
  <conditionalFormatting sqref="BC4">
    <cfRule type="containsText" dxfId="1255" priority="21" operator="containsText" text="Extremo">
      <formula>NOT(ISERROR(SEARCH("Extremo",BC4)))</formula>
    </cfRule>
    <cfRule type="containsText" dxfId="1254" priority="22" operator="containsText" text="Alto">
      <formula>NOT(ISERROR(SEARCH("Alto",BC4)))</formula>
    </cfRule>
    <cfRule type="containsText" dxfId="1253" priority="23" operator="containsText" text="Moderado">
      <formula>NOT(ISERROR(SEARCH("Moderado",BC4)))</formula>
    </cfRule>
    <cfRule type="containsText" dxfId="1252" priority="24" operator="containsText" text="Bajo">
      <formula>NOT(ISERROR(SEARCH("Bajo",BC4)))</formula>
    </cfRule>
  </conditionalFormatting>
  <conditionalFormatting sqref="BE4">
    <cfRule type="containsText" dxfId="1251" priority="17" operator="containsText" text="ZONA DE RIESGO EXTREMA">
      <formula>NOT(ISERROR(SEARCH("ZONA DE RIESGO EXTREMA",BE4)))</formula>
    </cfRule>
    <cfRule type="containsText" dxfId="1250" priority="18" operator="containsText" text="ZONA DE RIESGO ALTA">
      <formula>NOT(ISERROR(SEARCH("ZONA DE RIESGO ALTA",BE4)))</formula>
    </cfRule>
    <cfRule type="containsText" dxfId="1249" priority="19" operator="containsText" text="ZONA DE RIESGO MODERADA">
      <formula>NOT(ISERROR(SEARCH("ZONA DE RIESGO MODERADA",BE4)))</formula>
    </cfRule>
    <cfRule type="containsText" dxfId="1248" priority="20" operator="containsText" text="ZONA DE RIESGO BAJA">
      <formula>NOT(ISERROR(SEARCH("ZONA DE RIESGO BAJA",BE4)))</formula>
    </cfRule>
  </conditionalFormatting>
  <conditionalFormatting sqref="BF4">
    <cfRule type="containsText" dxfId="1247" priority="13" operator="containsText" text="Extremo">
      <formula>NOT(ISERROR(SEARCH("Extremo",BF4)))</formula>
    </cfRule>
    <cfRule type="containsText" dxfId="1246" priority="14" operator="containsText" text="Alto">
      <formula>NOT(ISERROR(SEARCH("Alto",BF4)))</formula>
    </cfRule>
    <cfRule type="containsText" dxfId="1245" priority="15" operator="containsText" text="Moderado">
      <formula>NOT(ISERROR(SEARCH("Moderado",BF4)))</formula>
    </cfRule>
    <cfRule type="containsText" dxfId="1244" priority="16" operator="containsText" text="Bajo">
      <formula>NOT(ISERROR(SEARCH("Bajo",BF4)))</formula>
    </cfRule>
  </conditionalFormatting>
  <conditionalFormatting sqref="BC5">
    <cfRule type="containsText" dxfId="1243" priority="9" operator="containsText" text="Extremo">
      <formula>NOT(ISERROR(SEARCH("Extremo",BC5)))</formula>
    </cfRule>
    <cfRule type="containsText" dxfId="1242" priority="10" operator="containsText" text="Alto">
      <formula>NOT(ISERROR(SEARCH("Alto",BC5)))</formula>
    </cfRule>
    <cfRule type="containsText" dxfId="1241" priority="11" operator="containsText" text="Moderado">
      <formula>NOT(ISERROR(SEARCH("Moderado",BC5)))</formula>
    </cfRule>
    <cfRule type="containsText" dxfId="1240" priority="12" operator="containsText" text="Bajo">
      <formula>NOT(ISERROR(SEARCH("Bajo",BC5)))</formula>
    </cfRule>
  </conditionalFormatting>
  <conditionalFormatting sqref="BE5">
    <cfRule type="containsText" dxfId="1239" priority="5" operator="containsText" text="ZONA DE RIESGO EXTREMA">
      <formula>NOT(ISERROR(SEARCH("ZONA DE RIESGO EXTREMA",BE5)))</formula>
    </cfRule>
    <cfRule type="containsText" dxfId="1238" priority="6" operator="containsText" text="ZONA DE RIESGO ALTA">
      <formula>NOT(ISERROR(SEARCH("ZONA DE RIESGO ALTA",BE5)))</formula>
    </cfRule>
    <cfRule type="containsText" dxfId="1237" priority="7" operator="containsText" text="ZONA DE RIESGO MODERADA">
      <formula>NOT(ISERROR(SEARCH("ZONA DE RIESGO MODERADA",BE5)))</formula>
    </cfRule>
    <cfRule type="containsText" dxfId="1236" priority="8" operator="containsText" text="ZONA DE RIESGO BAJA">
      <formula>NOT(ISERROR(SEARCH("ZONA DE RIESGO BAJA",BE5)))</formula>
    </cfRule>
  </conditionalFormatting>
  <conditionalFormatting sqref="BF5">
    <cfRule type="containsText" dxfId="1235" priority="1" operator="containsText" text="Extremo">
      <formula>NOT(ISERROR(SEARCH("Extremo",BF5)))</formula>
    </cfRule>
    <cfRule type="containsText" dxfId="1234" priority="2" operator="containsText" text="Alto">
      <formula>NOT(ISERROR(SEARCH("Alto",BF5)))</formula>
    </cfRule>
    <cfRule type="containsText" dxfId="1233" priority="3" operator="containsText" text="Moderado">
      <formula>NOT(ISERROR(SEARCH("Moderado",BF5)))</formula>
    </cfRule>
    <cfRule type="containsText" dxfId="1232" priority="4" operator="containsText" text="Bajo">
      <formula>NOT(ISERROR(SEARCH("Bajo",BF5)))</formula>
    </cfRule>
  </conditionalFormatting>
  <dataValidations count="5">
    <dataValidation type="list" allowBlank="1" showInputMessage="1" showErrorMessage="1" sqref="P4:P5 AC4:AC5 AP4:AP5 BC4:BC5" xr:uid="{00000000-0002-0000-0300-000000000000}">
      <formula1>"Extremo,Alto,Moderado,Bajo"</formula1>
    </dataValidation>
    <dataValidation type="list" allowBlank="1" showInputMessage="1" showErrorMessage="1" sqref="O4:O5 AB4:AB5 R4:R5 AE4:AE5 AO4:AO5 AR4:AR5 BB4:BB5 BE4:BE5" xr:uid="{00000000-0002-0000-0300-000001000000}">
      <formula1>"Insignificante,Menor,Moderado,Mayor,Catastrofico"</formula1>
    </dataValidation>
    <dataValidation type="list" allowBlank="1" showInputMessage="1" showErrorMessage="1" sqref="AA4:AA5 N4:N5 Q4:Q5 AD4:AD5 AN4:AN5 AQ4:AQ5 BA4:BA5 BD4:BD5" xr:uid="{00000000-0002-0000-0300-000002000000}">
      <formula1>"1, 2, 3, 4, 5"</formula1>
    </dataValidation>
    <dataValidation type="list" allowBlank="1" showInputMessage="1" showErrorMessage="1" sqref="S4:S5 AF4:AF5 AS4:AS5 BF4:BF5" xr:uid="{00000000-0002-0000-0300-000003000000}">
      <formula1>"Bajo,Moderado,Alto,Extremo"</formula1>
    </dataValidation>
    <dataValidation type="list" allowBlank="1" showInputMessage="1" showErrorMessage="1" sqref="D4:D5" xr:uid="{00000000-0002-0000-0300-000004000000}">
      <formula1>#REF!</formula1>
    </dataValidation>
  </dataValidations>
  <pageMargins left="0.7" right="0.7" top="0.75" bottom="0.75"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9FFCC"/>
  </sheetPr>
  <dimension ref="A1:BF5"/>
  <sheetViews>
    <sheetView topLeftCell="AT1" workbookViewId="0">
      <selection activeCell="AT1" sqref="AT1:AZ2"/>
    </sheetView>
  </sheetViews>
  <sheetFormatPr baseColWidth="10" defaultRowHeight="15" x14ac:dyDescent="0.25"/>
  <cols>
    <col min="1" max="1" width="8.28515625" customWidth="1"/>
    <col min="2" max="2" width="24.5703125" customWidth="1"/>
    <col min="3" max="3" width="41" customWidth="1"/>
    <col min="4" max="4" width="11.28515625" customWidth="1"/>
    <col min="5" max="5" width="52.7109375" customWidth="1"/>
    <col min="6" max="6" width="64.5703125" customWidth="1"/>
    <col min="7" max="7" width="14.7109375" customWidth="1"/>
    <col min="8" max="8" width="13.140625" customWidth="1"/>
    <col min="9" max="9" width="12.28515625" customWidth="1"/>
    <col min="10" max="10" width="13" customWidth="1"/>
    <col min="11" max="11" width="27.5703125" customWidth="1"/>
    <col min="12" max="12" width="19.7109375" customWidth="1"/>
    <col min="13" max="13" width="22.5703125" customWidth="1"/>
    <col min="14" max="14" width="9.42578125" customWidth="1"/>
    <col min="15" max="15" width="8.140625" customWidth="1"/>
    <col min="16" max="16" width="7.7109375" customWidth="1"/>
    <col min="17" max="17" width="8.5703125" customWidth="1"/>
    <col min="18" max="18" width="7.42578125" customWidth="1"/>
    <col min="19" max="19" width="8.140625" customWidth="1"/>
    <col min="20" max="20" width="55.140625" customWidth="1"/>
    <col min="21" max="21" width="16.5703125" customWidth="1"/>
    <col min="22" max="23" width="15.28515625" customWidth="1"/>
    <col min="24" max="24" width="18.5703125" customWidth="1"/>
    <col min="25" max="25" width="16.5703125" customWidth="1"/>
    <col min="26" max="26" width="14" customWidth="1"/>
    <col min="33" max="33" width="68.85546875" customWidth="1"/>
    <col min="34" max="34" width="13.42578125" customWidth="1"/>
    <col min="35" max="35" width="13.85546875" customWidth="1"/>
    <col min="36" max="36" width="26.28515625" customWidth="1"/>
    <col min="37" max="37" width="15.85546875" customWidth="1"/>
    <col min="38" max="38" width="17.85546875" customWidth="1"/>
    <col min="46" max="46" width="53" customWidth="1"/>
    <col min="47" max="47" width="16.28515625" customWidth="1"/>
    <col min="48" max="48" width="15.5703125" customWidth="1"/>
    <col min="49" max="49" width="18.7109375" customWidth="1"/>
    <col min="50" max="50" width="21" customWidth="1"/>
    <col min="51" max="51" width="15" customWidth="1"/>
  </cols>
  <sheetData>
    <row r="1" spans="1:58" ht="43.5" customHeight="1" x14ac:dyDescent="0.25">
      <c r="A1" s="565"/>
      <c r="B1" s="597"/>
      <c r="C1" s="560" t="s">
        <v>310</v>
      </c>
      <c r="D1" s="560"/>
      <c r="E1" s="560"/>
      <c r="F1" s="560"/>
      <c r="G1" s="570"/>
      <c r="H1" s="569" t="s">
        <v>108</v>
      </c>
      <c r="I1" s="560"/>
      <c r="J1" s="560"/>
      <c r="K1" s="560"/>
      <c r="L1" s="560"/>
      <c r="M1" s="570"/>
      <c r="N1" s="574" t="s">
        <v>67</v>
      </c>
      <c r="O1" s="575"/>
      <c r="P1" s="581"/>
      <c r="Q1" s="585" t="s">
        <v>75</v>
      </c>
      <c r="R1" s="586"/>
      <c r="S1" s="587"/>
      <c r="T1" s="569" t="s">
        <v>214</v>
      </c>
      <c r="U1" s="560"/>
      <c r="V1" s="560"/>
      <c r="W1" s="560"/>
      <c r="X1" s="560"/>
      <c r="Y1" s="560"/>
      <c r="Z1" s="570"/>
      <c r="AA1" s="574" t="s">
        <v>67</v>
      </c>
      <c r="AB1" s="575"/>
      <c r="AC1" s="581"/>
      <c r="AD1" s="585" t="s">
        <v>75</v>
      </c>
      <c r="AE1" s="586"/>
      <c r="AF1" s="587"/>
      <c r="AG1" s="569" t="s">
        <v>367</v>
      </c>
      <c r="AH1" s="560"/>
      <c r="AI1" s="560"/>
      <c r="AJ1" s="560"/>
      <c r="AK1" s="560"/>
      <c r="AL1" s="560"/>
      <c r="AM1" s="570"/>
      <c r="AN1" s="574" t="s">
        <v>67</v>
      </c>
      <c r="AO1" s="575"/>
      <c r="AP1" s="581"/>
      <c r="AQ1" s="585" t="s">
        <v>75</v>
      </c>
      <c r="AR1" s="586"/>
      <c r="AS1" s="587"/>
      <c r="AT1" s="569" t="s">
        <v>465</v>
      </c>
      <c r="AU1" s="560"/>
      <c r="AV1" s="560"/>
      <c r="AW1" s="560"/>
      <c r="AX1" s="560"/>
      <c r="AY1" s="560"/>
      <c r="AZ1" s="570"/>
      <c r="BA1" s="574" t="s">
        <v>67</v>
      </c>
      <c r="BB1" s="575"/>
      <c r="BC1" s="581"/>
      <c r="BD1" s="585" t="s">
        <v>75</v>
      </c>
      <c r="BE1" s="586"/>
      <c r="BF1" s="587"/>
    </row>
    <row r="2" spans="1:58" ht="48.75" customHeight="1" thickBot="1" x14ac:dyDescent="0.3">
      <c r="A2" s="567"/>
      <c r="B2" s="598"/>
      <c r="C2" s="572"/>
      <c r="D2" s="572"/>
      <c r="E2" s="572"/>
      <c r="F2" s="572"/>
      <c r="G2" s="573"/>
      <c r="H2" s="571"/>
      <c r="I2" s="572"/>
      <c r="J2" s="572"/>
      <c r="K2" s="572"/>
      <c r="L2" s="572"/>
      <c r="M2" s="573"/>
      <c r="N2" s="582"/>
      <c r="O2" s="583"/>
      <c r="P2" s="584"/>
      <c r="Q2" s="588"/>
      <c r="R2" s="589"/>
      <c r="S2" s="590"/>
      <c r="T2" s="571"/>
      <c r="U2" s="572"/>
      <c r="V2" s="572"/>
      <c r="W2" s="572"/>
      <c r="X2" s="572"/>
      <c r="Y2" s="572"/>
      <c r="Z2" s="573"/>
      <c r="AA2" s="582"/>
      <c r="AB2" s="583"/>
      <c r="AC2" s="584"/>
      <c r="AD2" s="588"/>
      <c r="AE2" s="589"/>
      <c r="AF2" s="590"/>
      <c r="AG2" s="571"/>
      <c r="AH2" s="572"/>
      <c r="AI2" s="572"/>
      <c r="AJ2" s="572"/>
      <c r="AK2" s="572"/>
      <c r="AL2" s="572"/>
      <c r="AM2" s="573"/>
      <c r="AN2" s="582"/>
      <c r="AO2" s="583"/>
      <c r="AP2" s="584"/>
      <c r="AQ2" s="588"/>
      <c r="AR2" s="589"/>
      <c r="AS2" s="590"/>
      <c r="AT2" s="571"/>
      <c r="AU2" s="572"/>
      <c r="AV2" s="572"/>
      <c r="AW2" s="572"/>
      <c r="AX2" s="572"/>
      <c r="AY2" s="572"/>
      <c r="AZ2" s="573"/>
      <c r="BA2" s="582"/>
      <c r="BB2" s="583"/>
      <c r="BC2" s="584"/>
      <c r="BD2" s="588"/>
      <c r="BE2" s="589"/>
      <c r="BF2" s="590"/>
    </row>
    <row r="3" spans="1:58" ht="98.25" customHeight="1" thickBot="1" x14ac:dyDescent="0.3">
      <c r="A3" s="7" t="s">
        <v>9</v>
      </c>
      <c r="B3" s="7" t="s">
        <v>1</v>
      </c>
      <c r="C3" s="104" t="s">
        <v>10</v>
      </c>
      <c r="D3" s="8" t="s">
        <v>11</v>
      </c>
      <c r="E3" s="7" t="s">
        <v>80</v>
      </c>
      <c r="F3" s="7" t="s">
        <v>150</v>
      </c>
      <c r="G3" s="230" t="s">
        <v>173</v>
      </c>
      <c r="H3" s="231" t="s">
        <v>174</v>
      </c>
      <c r="I3" s="100" t="s">
        <v>147</v>
      </c>
      <c r="J3" s="100" t="s">
        <v>12</v>
      </c>
      <c r="K3" s="100" t="s">
        <v>62</v>
      </c>
      <c r="L3" s="99" t="s">
        <v>206</v>
      </c>
      <c r="M3" s="101" t="s">
        <v>79</v>
      </c>
      <c r="N3" s="89" t="s">
        <v>68</v>
      </c>
      <c r="O3" s="90" t="s">
        <v>69</v>
      </c>
      <c r="P3" s="91" t="s">
        <v>70</v>
      </c>
      <c r="Q3" s="259" t="s">
        <v>68</v>
      </c>
      <c r="R3" s="260" t="s">
        <v>69</v>
      </c>
      <c r="S3" s="261" t="s">
        <v>70</v>
      </c>
      <c r="T3" s="7" t="s">
        <v>150</v>
      </c>
      <c r="U3" s="231" t="s">
        <v>221</v>
      </c>
      <c r="V3" s="100" t="s">
        <v>147</v>
      </c>
      <c r="W3" s="100" t="s">
        <v>12</v>
      </c>
      <c r="X3" s="100" t="s">
        <v>62</v>
      </c>
      <c r="Y3" s="99" t="s">
        <v>206</v>
      </c>
      <c r="Z3" s="101" t="s">
        <v>79</v>
      </c>
      <c r="AA3" s="89" t="s">
        <v>68</v>
      </c>
      <c r="AB3" s="90" t="s">
        <v>69</v>
      </c>
      <c r="AC3" s="91" t="s">
        <v>70</v>
      </c>
      <c r="AD3" s="259" t="s">
        <v>68</v>
      </c>
      <c r="AE3" s="260" t="s">
        <v>69</v>
      </c>
      <c r="AF3" s="261" t="s">
        <v>70</v>
      </c>
      <c r="AG3" s="7" t="s">
        <v>150</v>
      </c>
      <c r="AH3" s="231" t="s">
        <v>365</v>
      </c>
      <c r="AI3" s="100" t="s">
        <v>147</v>
      </c>
      <c r="AJ3" s="100" t="s">
        <v>12</v>
      </c>
      <c r="AK3" s="100" t="s">
        <v>62</v>
      </c>
      <c r="AL3" s="99" t="s">
        <v>206</v>
      </c>
      <c r="AM3" s="101" t="s">
        <v>79</v>
      </c>
      <c r="AN3" s="89" t="s">
        <v>68</v>
      </c>
      <c r="AO3" s="90" t="s">
        <v>69</v>
      </c>
      <c r="AP3" s="91" t="s">
        <v>70</v>
      </c>
      <c r="AQ3" s="259" t="s">
        <v>68</v>
      </c>
      <c r="AR3" s="260" t="s">
        <v>69</v>
      </c>
      <c r="AS3" s="261" t="s">
        <v>70</v>
      </c>
      <c r="AT3" s="7" t="s">
        <v>150</v>
      </c>
      <c r="AU3" s="231" t="s">
        <v>463</v>
      </c>
      <c r="AV3" s="100" t="s">
        <v>147</v>
      </c>
      <c r="AW3" s="100" t="s">
        <v>12</v>
      </c>
      <c r="AX3" s="100" t="s">
        <v>62</v>
      </c>
      <c r="AY3" s="99" t="s">
        <v>206</v>
      </c>
      <c r="AZ3" s="101" t="s">
        <v>79</v>
      </c>
      <c r="BA3" s="89" t="s">
        <v>68</v>
      </c>
      <c r="BB3" s="90" t="s">
        <v>69</v>
      </c>
      <c r="BC3" s="91" t="s">
        <v>70</v>
      </c>
      <c r="BD3" s="259" t="s">
        <v>68</v>
      </c>
      <c r="BE3" s="260" t="s">
        <v>69</v>
      </c>
      <c r="BF3" s="261" t="s">
        <v>70</v>
      </c>
    </row>
    <row r="4" spans="1:58" ht="370.5" thickBot="1" x14ac:dyDescent="0.3">
      <c r="A4" s="39">
        <v>1</v>
      </c>
      <c r="B4" s="19" t="s">
        <v>30</v>
      </c>
      <c r="C4" s="18" t="s">
        <v>84</v>
      </c>
      <c r="D4" s="1" t="s">
        <v>13</v>
      </c>
      <c r="E4" s="69" t="s">
        <v>85</v>
      </c>
      <c r="F4" s="233" t="s">
        <v>178</v>
      </c>
      <c r="G4" s="235">
        <v>3</v>
      </c>
      <c r="H4" s="17">
        <v>2</v>
      </c>
      <c r="I4" s="16">
        <v>0.65</v>
      </c>
      <c r="J4" s="28" t="s">
        <v>124</v>
      </c>
      <c r="K4" s="28" t="s">
        <v>125</v>
      </c>
      <c r="L4" s="172">
        <f>I4/H4</f>
        <v>0.32500000000000001</v>
      </c>
      <c r="M4" s="172">
        <f>(I4*0.25)/H4</f>
        <v>8.1250000000000003E-2</v>
      </c>
      <c r="N4" s="66">
        <v>3</v>
      </c>
      <c r="O4" s="64" t="s">
        <v>71</v>
      </c>
      <c r="P4" s="77" t="s">
        <v>72</v>
      </c>
      <c r="Q4" s="250">
        <v>1</v>
      </c>
      <c r="R4" s="384" t="s">
        <v>203</v>
      </c>
      <c r="S4" s="250" t="s">
        <v>204</v>
      </c>
      <c r="T4" s="233" t="s">
        <v>256</v>
      </c>
      <c r="U4" s="17">
        <v>3</v>
      </c>
      <c r="V4" s="16">
        <v>3</v>
      </c>
      <c r="W4" s="325" t="s">
        <v>255</v>
      </c>
      <c r="X4" s="325"/>
      <c r="Y4" s="172">
        <v>1</v>
      </c>
      <c r="Z4" s="172">
        <v>0.25</v>
      </c>
      <c r="AA4" s="385">
        <v>3</v>
      </c>
      <c r="AB4" s="386" t="s">
        <v>71</v>
      </c>
      <c r="AC4" s="384" t="s">
        <v>72</v>
      </c>
      <c r="AD4" s="250">
        <v>1</v>
      </c>
      <c r="AE4" s="384" t="s">
        <v>203</v>
      </c>
      <c r="AF4" s="250" t="s">
        <v>204</v>
      </c>
      <c r="AG4" s="233" t="s">
        <v>256</v>
      </c>
      <c r="AH4" s="17">
        <v>3</v>
      </c>
      <c r="AI4" s="327">
        <v>3</v>
      </c>
      <c r="AJ4" s="328" t="s">
        <v>456</v>
      </c>
      <c r="AK4" s="387"/>
      <c r="AL4" s="13">
        <f>AI4/AH4</f>
        <v>1</v>
      </c>
      <c r="AM4" s="13">
        <f>(AI4*0.25)/AH4</f>
        <v>0.25</v>
      </c>
      <c r="AN4" s="403">
        <v>3</v>
      </c>
      <c r="AO4" s="402" t="s">
        <v>71</v>
      </c>
      <c r="AP4" s="399" t="s">
        <v>72</v>
      </c>
      <c r="AQ4" s="250">
        <v>1</v>
      </c>
      <c r="AR4" s="399" t="s">
        <v>203</v>
      </c>
      <c r="AS4" s="250" t="s">
        <v>204</v>
      </c>
      <c r="AT4" s="233" t="s">
        <v>256</v>
      </c>
      <c r="AU4" s="17">
        <v>3</v>
      </c>
      <c r="AV4" s="327">
        <v>3</v>
      </c>
      <c r="AW4" s="328" t="s">
        <v>512</v>
      </c>
      <c r="AX4" s="387"/>
      <c r="AY4" s="13">
        <f>AV4/AU4</f>
        <v>1</v>
      </c>
      <c r="AZ4" s="13">
        <f>(AV4*0.25)/AU4</f>
        <v>0.25</v>
      </c>
      <c r="BA4" s="523">
        <v>3</v>
      </c>
      <c r="BB4" s="525" t="s">
        <v>71</v>
      </c>
      <c r="BC4" s="527" t="s">
        <v>72</v>
      </c>
      <c r="BD4" s="529">
        <v>1</v>
      </c>
      <c r="BE4" s="527" t="s">
        <v>203</v>
      </c>
      <c r="BF4" s="529" t="s">
        <v>204</v>
      </c>
    </row>
    <row r="5" spans="1:58" ht="25.5" customHeight="1" thickBot="1" x14ac:dyDescent="0.3">
      <c r="L5" s="208" t="s">
        <v>149</v>
      </c>
      <c r="M5" s="207">
        <f>AVERAGE(M4)</f>
        <v>8.1250000000000003E-2</v>
      </c>
      <c r="Y5" s="208" t="s">
        <v>149</v>
      </c>
      <c r="Z5" s="207">
        <f>AVERAGE(Z4)</f>
        <v>0.25</v>
      </c>
      <c r="AL5" s="208" t="s">
        <v>149</v>
      </c>
      <c r="AM5" s="207">
        <f>AVERAGE(AM4)</f>
        <v>0.25</v>
      </c>
      <c r="AY5" s="208" t="s">
        <v>149</v>
      </c>
      <c r="AZ5" s="207">
        <f>AVERAGE(AZ4)</f>
        <v>0.25</v>
      </c>
    </row>
  </sheetData>
  <mergeCells count="14">
    <mergeCell ref="AT1:AZ2"/>
    <mergeCell ref="BA1:BC2"/>
    <mergeCell ref="BD1:BF2"/>
    <mergeCell ref="AG1:AM2"/>
    <mergeCell ref="AN1:AP2"/>
    <mergeCell ref="AQ1:AS2"/>
    <mergeCell ref="AA1:AC2"/>
    <mergeCell ref="AD1:AF2"/>
    <mergeCell ref="T1:Z2"/>
    <mergeCell ref="A1:B2"/>
    <mergeCell ref="H1:M2"/>
    <mergeCell ref="N1:P2"/>
    <mergeCell ref="Q1:S2"/>
    <mergeCell ref="C1:G2"/>
  </mergeCells>
  <conditionalFormatting sqref="P4">
    <cfRule type="containsText" dxfId="1231" priority="89" operator="containsText" text="Extremo">
      <formula>NOT(ISERROR(SEARCH("Extremo",P4)))</formula>
    </cfRule>
    <cfRule type="containsText" dxfId="1230" priority="90" operator="containsText" text="Alto">
      <formula>NOT(ISERROR(SEARCH("Alto",P4)))</formula>
    </cfRule>
    <cfRule type="containsText" dxfId="1229" priority="91" operator="containsText" text="Moderado">
      <formula>NOT(ISERROR(SEARCH("Moderado",P4)))</formula>
    </cfRule>
    <cfRule type="containsText" dxfId="1228" priority="92" operator="containsText" text="Bajo">
      <formula>NOT(ISERROR(SEARCH("Bajo",P4)))</formula>
    </cfRule>
  </conditionalFormatting>
  <conditionalFormatting sqref="R4">
    <cfRule type="containsText" dxfId="1227" priority="41" operator="containsText" text="ZONA DE RIESGO EXTREMA">
      <formula>NOT(ISERROR(SEARCH("ZONA DE RIESGO EXTREMA",R4)))</formula>
    </cfRule>
    <cfRule type="containsText" dxfId="1226" priority="42" operator="containsText" text="ZONA DE RIESGO ALTA">
      <formula>NOT(ISERROR(SEARCH("ZONA DE RIESGO ALTA",R4)))</formula>
    </cfRule>
    <cfRule type="containsText" dxfId="1225" priority="43" operator="containsText" text="ZONA DE RIESGO MODERADA">
      <formula>NOT(ISERROR(SEARCH("ZONA DE RIESGO MODERADA",R4)))</formula>
    </cfRule>
    <cfRule type="containsText" dxfId="1224" priority="44" operator="containsText" text="ZONA DE RIESGO BAJA">
      <formula>NOT(ISERROR(SEARCH("ZONA DE RIESGO BAJA",R4)))</formula>
    </cfRule>
  </conditionalFormatting>
  <conditionalFormatting sqref="S4">
    <cfRule type="containsText" dxfId="1223" priority="37" operator="containsText" text="Extremo">
      <formula>NOT(ISERROR(SEARCH("Extremo",S4)))</formula>
    </cfRule>
    <cfRule type="containsText" dxfId="1222" priority="38" operator="containsText" text="Alto">
      <formula>NOT(ISERROR(SEARCH("Alto",S4)))</formula>
    </cfRule>
    <cfRule type="containsText" dxfId="1221" priority="39" operator="containsText" text="Moderado">
      <formula>NOT(ISERROR(SEARCH("Moderado",S4)))</formula>
    </cfRule>
    <cfRule type="containsText" dxfId="1220" priority="40" operator="containsText" text="Bajo">
      <formula>NOT(ISERROR(SEARCH("Bajo",S4)))</formula>
    </cfRule>
  </conditionalFormatting>
  <conditionalFormatting sqref="AC4">
    <cfRule type="containsText" dxfId="1219" priority="33" operator="containsText" text="Extremo">
      <formula>NOT(ISERROR(SEARCH("Extremo",AC4)))</formula>
    </cfRule>
    <cfRule type="containsText" dxfId="1218" priority="34" operator="containsText" text="Alto">
      <formula>NOT(ISERROR(SEARCH("Alto",AC4)))</formula>
    </cfRule>
    <cfRule type="containsText" dxfId="1217" priority="35" operator="containsText" text="Moderado">
      <formula>NOT(ISERROR(SEARCH("Moderado",AC4)))</formula>
    </cfRule>
    <cfRule type="containsText" dxfId="1216" priority="36" operator="containsText" text="Bajo">
      <formula>NOT(ISERROR(SEARCH("Bajo",AC4)))</formula>
    </cfRule>
  </conditionalFormatting>
  <conditionalFormatting sqref="AE4">
    <cfRule type="containsText" dxfId="1215" priority="29" operator="containsText" text="ZONA DE RIESGO EXTREMA">
      <formula>NOT(ISERROR(SEARCH("ZONA DE RIESGO EXTREMA",AE4)))</formula>
    </cfRule>
    <cfRule type="containsText" dxfId="1214" priority="30" operator="containsText" text="ZONA DE RIESGO ALTA">
      <formula>NOT(ISERROR(SEARCH("ZONA DE RIESGO ALTA",AE4)))</formula>
    </cfRule>
    <cfRule type="containsText" dxfId="1213" priority="31" operator="containsText" text="ZONA DE RIESGO MODERADA">
      <formula>NOT(ISERROR(SEARCH("ZONA DE RIESGO MODERADA",AE4)))</formula>
    </cfRule>
    <cfRule type="containsText" dxfId="1212" priority="32" operator="containsText" text="ZONA DE RIESGO BAJA">
      <formula>NOT(ISERROR(SEARCH("ZONA DE RIESGO BAJA",AE4)))</formula>
    </cfRule>
  </conditionalFormatting>
  <conditionalFormatting sqref="AF4">
    <cfRule type="containsText" dxfId="1211" priority="25" operator="containsText" text="Extremo">
      <formula>NOT(ISERROR(SEARCH("Extremo",AF4)))</formula>
    </cfRule>
    <cfRule type="containsText" dxfId="1210" priority="26" operator="containsText" text="Alto">
      <formula>NOT(ISERROR(SEARCH("Alto",AF4)))</formula>
    </cfRule>
    <cfRule type="containsText" dxfId="1209" priority="27" operator="containsText" text="Moderado">
      <formula>NOT(ISERROR(SEARCH("Moderado",AF4)))</formula>
    </cfRule>
    <cfRule type="containsText" dxfId="1208" priority="28" operator="containsText" text="Bajo">
      <formula>NOT(ISERROR(SEARCH("Bajo",AF4)))</formula>
    </cfRule>
  </conditionalFormatting>
  <conditionalFormatting sqref="AP4">
    <cfRule type="containsText" dxfId="1207" priority="21" operator="containsText" text="Extremo">
      <formula>NOT(ISERROR(SEARCH("Extremo",AP4)))</formula>
    </cfRule>
    <cfRule type="containsText" dxfId="1206" priority="22" operator="containsText" text="Alto">
      <formula>NOT(ISERROR(SEARCH("Alto",AP4)))</formula>
    </cfRule>
    <cfRule type="containsText" dxfId="1205" priority="23" operator="containsText" text="Moderado">
      <formula>NOT(ISERROR(SEARCH("Moderado",AP4)))</formula>
    </cfRule>
    <cfRule type="containsText" dxfId="1204" priority="24" operator="containsText" text="Bajo">
      <formula>NOT(ISERROR(SEARCH("Bajo",AP4)))</formula>
    </cfRule>
  </conditionalFormatting>
  <conditionalFormatting sqref="AR4">
    <cfRule type="containsText" dxfId="1203" priority="17" operator="containsText" text="ZONA DE RIESGO EXTREMA">
      <formula>NOT(ISERROR(SEARCH("ZONA DE RIESGO EXTREMA",AR4)))</formula>
    </cfRule>
    <cfRule type="containsText" dxfId="1202" priority="18" operator="containsText" text="ZONA DE RIESGO ALTA">
      <formula>NOT(ISERROR(SEARCH("ZONA DE RIESGO ALTA",AR4)))</formula>
    </cfRule>
    <cfRule type="containsText" dxfId="1201" priority="19" operator="containsText" text="ZONA DE RIESGO MODERADA">
      <formula>NOT(ISERROR(SEARCH("ZONA DE RIESGO MODERADA",AR4)))</formula>
    </cfRule>
    <cfRule type="containsText" dxfId="1200" priority="20" operator="containsText" text="ZONA DE RIESGO BAJA">
      <formula>NOT(ISERROR(SEARCH("ZONA DE RIESGO BAJA",AR4)))</formula>
    </cfRule>
  </conditionalFormatting>
  <conditionalFormatting sqref="AS4">
    <cfRule type="containsText" dxfId="1199" priority="13" operator="containsText" text="Extremo">
      <formula>NOT(ISERROR(SEARCH("Extremo",AS4)))</formula>
    </cfRule>
    <cfRule type="containsText" dxfId="1198" priority="14" operator="containsText" text="Alto">
      <formula>NOT(ISERROR(SEARCH("Alto",AS4)))</formula>
    </cfRule>
    <cfRule type="containsText" dxfId="1197" priority="15" operator="containsText" text="Moderado">
      <formula>NOT(ISERROR(SEARCH("Moderado",AS4)))</formula>
    </cfRule>
    <cfRule type="containsText" dxfId="1196" priority="16" operator="containsText" text="Bajo">
      <formula>NOT(ISERROR(SEARCH("Bajo",AS4)))</formula>
    </cfRule>
  </conditionalFormatting>
  <conditionalFormatting sqref="BC4">
    <cfRule type="containsText" dxfId="1195" priority="9" operator="containsText" text="Extremo">
      <formula>NOT(ISERROR(SEARCH("Extremo",BC4)))</formula>
    </cfRule>
    <cfRule type="containsText" dxfId="1194" priority="10" operator="containsText" text="Alto">
      <formula>NOT(ISERROR(SEARCH("Alto",BC4)))</formula>
    </cfRule>
    <cfRule type="containsText" dxfId="1193" priority="11" operator="containsText" text="Moderado">
      <formula>NOT(ISERROR(SEARCH("Moderado",BC4)))</formula>
    </cfRule>
    <cfRule type="containsText" dxfId="1192" priority="12" operator="containsText" text="Bajo">
      <formula>NOT(ISERROR(SEARCH("Bajo",BC4)))</formula>
    </cfRule>
  </conditionalFormatting>
  <conditionalFormatting sqref="BE4">
    <cfRule type="containsText" dxfId="1191" priority="5" operator="containsText" text="ZONA DE RIESGO EXTREMA">
      <formula>NOT(ISERROR(SEARCH("ZONA DE RIESGO EXTREMA",BE4)))</formula>
    </cfRule>
    <cfRule type="containsText" dxfId="1190" priority="6" operator="containsText" text="ZONA DE RIESGO ALTA">
      <formula>NOT(ISERROR(SEARCH("ZONA DE RIESGO ALTA",BE4)))</formula>
    </cfRule>
    <cfRule type="containsText" dxfId="1189" priority="7" operator="containsText" text="ZONA DE RIESGO MODERADA">
      <formula>NOT(ISERROR(SEARCH("ZONA DE RIESGO MODERADA",BE4)))</formula>
    </cfRule>
    <cfRule type="containsText" dxfId="1188" priority="8" operator="containsText" text="ZONA DE RIESGO BAJA">
      <formula>NOT(ISERROR(SEARCH("ZONA DE RIESGO BAJA",BE4)))</formula>
    </cfRule>
  </conditionalFormatting>
  <conditionalFormatting sqref="BF4">
    <cfRule type="containsText" dxfId="1187" priority="1" operator="containsText" text="Extremo">
      <formula>NOT(ISERROR(SEARCH("Extremo",BF4)))</formula>
    </cfRule>
    <cfRule type="containsText" dxfId="1186" priority="2" operator="containsText" text="Alto">
      <formula>NOT(ISERROR(SEARCH("Alto",BF4)))</formula>
    </cfRule>
    <cfRule type="containsText" dxfId="1185" priority="3" operator="containsText" text="Moderado">
      <formula>NOT(ISERROR(SEARCH("Moderado",BF4)))</formula>
    </cfRule>
    <cfRule type="containsText" dxfId="1184" priority="4" operator="containsText" text="Bajo">
      <formula>NOT(ISERROR(SEARCH("Bajo",BF4)))</formula>
    </cfRule>
  </conditionalFormatting>
  <dataValidations count="5">
    <dataValidation type="list" allowBlank="1" showInputMessage="1" showErrorMessage="1" sqref="P4 AC4 AP4 BC4" xr:uid="{00000000-0002-0000-0400-000000000000}">
      <formula1>"Extremo,Alto,Moderado,Bajo"</formula1>
    </dataValidation>
    <dataValidation type="list" allowBlank="1" showInputMessage="1" showErrorMessage="1" sqref="O4 R4 AB4 AE4 AO4 AR4 BB4 BE4" xr:uid="{00000000-0002-0000-0400-000001000000}">
      <formula1>"Insignificante,Menor,Moderado,Mayor,Catastrofico"</formula1>
    </dataValidation>
    <dataValidation type="list" allowBlank="1" showInputMessage="1" showErrorMessage="1" sqref="N4 Q4 AA4 AD4 AN4 AQ4 BA4 BD4" xr:uid="{00000000-0002-0000-0400-000002000000}">
      <formula1>"1, 2, 3, 4, 5"</formula1>
    </dataValidation>
    <dataValidation type="list" allowBlank="1" showInputMessage="1" showErrorMessage="1" sqref="S4 AF4 AS4 BF4" xr:uid="{00000000-0002-0000-0400-000003000000}">
      <formula1>"Bajo,Moderado,Alto,Extremo"</formula1>
    </dataValidation>
    <dataValidation type="list" allowBlank="1" showInputMessage="1" showErrorMessage="1" sqref="D4" xr:uid="{00000000-0002-0000-0400-000004000000}">
      <formula1>#REF!</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66CC"/>
  </sheetPr>
  <dimension ref="A1:BF6"/>
  <sheetViews>
    <sheetView topLeftCell="AT1" zoomScale="102" zoomScaleNormal="102" workbookViewId="0">
      <selection activeCell="AT1" sqref="AT1:AZ2"/>
    </sheetView>
  </sheetViews>
  <sheetFormatPr baseColWidth="10" defaultRowHeight="15" x14ac:dyDescent="0.25"/>
  <cols>
    <col min="1" max="1" width="6.85546875" customWidth="1"/>
    <col min="2" max="2" width="18.28515625" customWidth="1"/>
    <col min="3" max="3" width="41.5703125" customWidth="1"/>
    <col min="4" max="4" width="14.140625" customWidth="1"/>
    <col min="5" max="5" width="53.140625" customWidth="1"/>
    <col min="6" max="6" width="64.5703125" customWidth="1"/>
    <col min="7" max="7" width="13.85546875" customWidth="1"/>
    <col min="8" max="9" width="13.5703125" customWidth="1"/>
    <col min="10" max="10" width="32.85546875" customWidth="1"/>
    <col min="11" max="11" width="38.42578125" customWidth="1"/>
    <col min="12" max="12" width="19.7109375" customWidth="1"/>
    <col min="13" max="13" width="17.7109375" customWidth="1"/>
    <col min="14" max="14" width="9.140625" customWidth="1"/>
    <col min="15" max="15" width="8.5703125" customWidth="1"/>
    <col min="16" max="16" width="7.140625" customWidth="1"/>
    <col min="17" max="17" width="8.7109375" customWidth="1"/>
    <col min="18" max="18" width="7.28515625" customWidth="1"/>
    <col min="19" max="19" width="7" customWidth="1"/>
    <col min="20" max="20" width="62.28515625" customWidth="1"/>
    <col min="21" max="21" width="14.85546875" customWidth="1"/>
    <col min="22" max="22" width="14.28515625" customWidth="1"/>
    <col min="23" max="23" width="15.42578125" customWidth="1"/>
    <col min="24" max="24" width="20.28515625" customWidth="1"/>
    <col min="25" max="25" width="22.42578125" customWidth="1"/>
    <col min="26" max="26" width="19.28515625" customWidth="1"/>
    <col min="27" max="27" width="7.5703125" customWidth="1"/>
    <col min="28" max="28" width="6.42578125" customWidth="1"/>
    <col min="29" max="29" width="7.7109375" customWidth="1"/>
    <col min="30" max="30" width="6.5703125" customWidth="1"/>
    <col min="31" max="31" width="4.42578125" customWidth="1"/>
    <col min="32" max="32" width="6" customWidth="1"/>
    <col min="33" max="33" width="71.85546875" customWidth="1"/>
    <col min="34" max="34" width="20.28515625" customWidth="1"/>
    <col min="35" max="35" width="14.42578125" customWidth="1"/>
    <col min="36" max="36" width="46.140625" customWidth="1"/>
    <col min="37" max="37" width="21.85546875" customWidth="1"/>
    <col min="38" max="38" width="22.85546875" customWidth="1"/>
    <col min="39" max="39" width="13.42578125" customWidth="1"/>
    <col min="40" max="40" width="9" customWidth="1"/>
    <col min="41" max="41" width="6.5703125" customWidth="1"/>
    <col min="42" max="42" width="8.7109375" customWidth="1"/>
    <col min="43" max="43" width="7.42578125" customWidth="1"/>
    <col min="44" max="44" width="4.140625" customWidth="1"/>
    <col min="45" max="45" width="8.42578125" customWidth="1"/>
    <col min="46" max="46" width="52.28515625" customWidth="1"/>
    <col min="47" max="47" width="15.5703125" customWidth="1"/>
    <col min="48" max="48" width="16.28515625" customWidth="1"/>
    <col min="49" max="49" width="29" customWidth="1"/>
    <col min="50" max="50" width="24" customWidth="1"/>
    <col min="51" max="51" width="23.42578125" customWidth="1"/>
    <col min="52" max="52" width="15" customWidth="1"/>
  </cols>
  <sheetData>
    <row r="1" spans="1:58" ht="45.75" customHeight="1" thickBot="1" x14ac:dyDescent="0.3">
      <c r="A1" s="565"/>
      <c r="B1" s="597"/>
      <c r="C1" s="560" t="s">
        <v>311</v>
      </c>
      <c r="D1" s="560"/>
      <c r="E1" s="560"/>
      <c r="F1" s="560"/>
      <c r="G1" s="570"/>
      <c r="H1" s="569" t="s">
        <v>109</v>
      </c>
      <c r="I1" s="560"/>
      <c r="J1" s="560"/>
      <c r="K1" s="560"/>
      <c r="L1" s="560"/>
      <c r="M1" s="570"/>
      <c r="N1" s="614" t="s">
        <v>76</v>
      </c>
      <c r="O1" s="615"/>
      <c r="P1" s="615"/>
      <c r="Q1" s="615"/>
      <c r="R1" s="615"/>
      <c r="S1" s="616"/>
      <c r="T1" s="569" t="s">
        <v>215</v>
      </c>
      <c r="U1" s="560"/>
      <c r="V1" s="560"/>
      <c r="W1" s="560"/>
      <c r="X1" s="560"/>
      <c r="Y1" s="560"/>
      <c r="Z1" s="570"/>
      <c r="AA1" s="605" t="s">
        <v>76</v>
      </c>
      <c r="AB1" s="606"/>
      <c r="AC1" s="606"/>
      <c r="AD1" s="606"/>
      <c r="AE1" s="606"/>
      <c r="AF1" s="607"/>
      <c r="AG1" s="569" t="s">
        <v>368</v>
      </c>
      <c r="AH1" s="560"/>
      <c r="AI1" s="560"/>
      <c r="AJ1" s="560"/>
      <c r="AK1" s="560"/>
      <c r="AL1" s="560"/>
      <c r="AM1" s="570"/>
      <c r="AN1" s="605" t="s">
        <v>76</v>
      </c>
      <c r="AO1" s="606"/>
      <c r="AP1" s="606"/>
      <c r="AQ1" s="606"/>
      <c r="AR1" s="606"/>
      <c r="AS1" s="607"/>
      <c r="AT1" s="569" t="s">
        <v>466</v>
      </c>
      <c r="AU1" s="560"/>
      <c r="AV1" s="560"/>
      <c r="AW1" s="560"/>
      <c r="AX1" s="560"/>
      <c r="AY1" s="560"/>
      <c r="AZ1" s="570"/>
      <c r="BA1" s="605" t="s">
        <v>76</v>
      </c>
      <c r="BB1" s="606"/>
      <c r="BC1" s="606"/>
      <c r="BD1" s="606"/>
      <c r="BE1" s="606"/>
      <c r="BF1" s="607"/>
    </row>
    <row r="2" spans="1:58" ht="45" customHeight="1" thickBot="1" x14ac:dyDescent="0.3">
      <c r="A2" s="567"/>
      <c r="B2" s="598"/>
      <c r="C2" s="572"/>
      <c r="D2" s="572"/>
      <c r="E2" s="572"/>
      <c r="F2" s="572"/>
      <c r="G2" s="573"/>
      <c r="H2" s="571"/>
      <c r="I2" s="572"/>
      <c r="J2" s="572"/>
      <c r="K2" s="572"/>
      <c r="L2" s="572"/>
      <c r="M2" s="573"/>
      <c r="N2" s="608" t="s">
        <v>67</v>
      </c>
      <c r="O2" s="609"/>
      <c r="P2" s="610"/>
      <c r="Q2" s="611" t="s">
        <v>75</v>
      </c>
      <c r="R2" s="612"/>
      <c r="S2" s="613"/>
      <c r="T2" s="571"/>
      <c r="U2" s="572"/>
      <c r="V2" s="572"/>
      <c r="W2" s="572"/>
      <c r="X2" s="572"/>
      <c r="Y2" s="572"/>
      <c r="Z2" s="573"/>
      <c r="AA2" s="608" t="s">
        <v>67</v>
      </c>
      <c r="AB2" s="609"/>
      <c r="AC2" s="610"/>
      <c r="AD2" s="611" t="s">
        <v>75</v>
      </c>
      <c r="AE2" s="612"/>
      <c r="AF2" s="613"/>
      <c r="AG2" s="571"/>
      <c r="AH2" s="572"/>
      <c r="AI2" s="572"/>
      <c r="AJ2" s="572"/>
      <c r="AK2" s="572"/>
      <c r="AL2" s="572"/>
      <c r="AM2" s="573"/>
      <c r="AN2" s="608" t="s">
        <v>67</v>
      </c>
      <c r="AO2" s="609"/>
      <c r="AP2" s="610"/>
      <c r="AQ2" s="611" t="s">
        <v>75</v>
      </c>
      <c r="AR2" s="612"/>
      <c r="AS2" s="613"/>
      <c r="AT2" s="571"/>
      <c r="AU2" s="572"/>
      <c r="AV2" s="572"/>
      <c r="AW2" s="572"/>
      <c r="AX2" s="572"/>
      <c r="AY2" s="572"/>
      <c r="AZ2" s="573"/>
      <c r="BA2" s="608" t="s">
        <v>67</v>
      </c>
      <c r="BB2" s="609"/>
      <c r="BC2" s="610"/>
      <c r="BD2" s="611" t="s">
        <v>75</v>
      </c>
      <c r="BE2" s="612"/>
      <c r="BF2" s="613"/>
    </row>
    <row r="3" spans="1:58" ht="82.5" customHeight="1" thickBot="1" x14ac:dyDescent="0.3">
      <c r="A3" s="7" t="s">
        <v>9</v>
      </c>
      <c r="B3" s="7" t="s">
        <v>1</v>
      </c>
      <c r="C3" s="7" t="s">
        <v>10</v>
      </c>
      <c r="D3" s="8" t="s">
        <v>11</v>
      </c>
      <c r="E3" s="7" t="s">
        <v>81</v>
      </c>
      <c r="F3" s="7" t="s">
        <v>150</v>
      </c>
      <c r="G3" s="230" t="s">
        <v>173</v>
      </c>
      <c r="H3" s="231" t="s">
        <v>174</v>
      </c>
      <c r="I3" s="100" t="s">
        <v>147</v>
      </c>
      <c r="J3" s="100" t="s">
        <v>12</v>
      </c>
      <c r="K3" s="106" t="s">
        <v>62</v>
      </c>
      <c r="L3" s="99" t="s">
        <v>206</v>
      </c>
      <c r="M3" s="108" t="s">
        <v>79</v>
      </c>
      <c r="N3" s="89" t="s">
        <v>68</v>
      </c>
      <c r="O3" s="90" t="s">
        <v>69</v>
      </c>
      <c r="P3" s="91" t="s">
        <v>70</v>
      </c>
      <c r="Q3" s="260" t="s">
        <v>68</v>
      </c>
      <c r="R3" s="260" t="s">
        <v>69</v>
      </c>
      <c r="S3" s="260" t="s">
        <v>70</v>
      </c>
      <c r="T3" s="276" t="s">
        <v>150</v>
      </c>
      <c r="U3" s="231" t="s">
        <v>221</v>
      </c>
      <c r="V3" s="100" t="s">
        <v>147</v>
      </c>
      <c r="W3" s="100" t="s">
        <v>12</v>
      </c>
      <c r="X3" s="106" t="s">
        <v>62</v>
      </c>
      <c r="Y3" s="99" t="s">
        <v>206</v>
      </c>
      <c r="Z3" s="108" t="s">
        <v>79</v>
      </c>
      <c r="AA3" s="89" t="s">
        <v>68</v>
      </c>
      <c r="AB3" s="90" t="s">
        <v>69</v>
      </c>
      <c r="AC3" s="91" t="s">
        <v>70</v>
      </c>
      <c r="AD3" s="260" t="s">
        <v>68</v>
      </c>
      <c r="AE3" s="260" t="s">
        <v>69</v>
      </c>
      <c r="AF3" s="260" t="s">
        <v>70</v>
      </c>
      <c r="AG3" s="276" t="s">
        <v>150</v>
      </c>
      <c r="AH3" s="231" t="s">
        <v>365</v>
      </c>
      <c r="AI3" s="100" t="s">
        <v>147</v>
      </c>
      <c r="AJ3" s="100" t="s">
        <v>12</v>
      </c>
      <c r="AK3" s="106" t="s">
        <v>62</v>
      </c>
      <c r="AL3" s="99" t="s">
        <v>206</v>
      </c>
      <c r="AM3" s="108" t="s">
        <v>79</v>
      </c>
      <c r="AN3" s="89" t="s">
        <v>68</v>
      </c>
      <c r="AO3" s="90" t="s">
        <v>69</v>
      </c>
      <c r="AP3" s="91" t="s">
        <v>70</v>
      </c>
      <c r="AQ3" s="260" t="s">
        <v>68</v>
      </c>
      <c r="AR3" s="260" t="s">
        <v>69</v>
      </c>
      <c r="AS3" s="260" t="s">
        <v>70</v>
      </c>
      <c r="AT3" s="276" t="s">
        <v>150</v>
      </c>
      <c r="AU3" s="231" t="s">
        <v>463</v>
      </c>
      <c r="AV3" s="100" t="s">
        <v>147</v>
      </c>
      <c r="AW3" s="100" t="s">
        <v>12</v>
      </c>
      <c r="AX3" s="106" t="s">
        <v>62</v>
      </c>
      <c r="AY3" s="99" t="s">
        <v>206</v>
      </c>
      <c r="AZ3" s="108" t="s">
        <v>79</v>
      </c>
      <c r="BA3" s="89" t="s">
        <v>68</v>
      </c>
      <c r="BB3" s="90" t="s">
        <v>69</v>
      </c>
      <c r="BC3" s="91" t="s">
        <v>70</v>
      </c>
      <c r="BD3" s="260" t="s">
        <v>68</v>
      </c>
      <c r="BE3" s="260" t="s">
        <v>69</v>
      </c>
      <c r="BF3" s="260" t="s">
        <v>70</v>
      </c>
    </row>
    <row r="4" spans="1:58" ht="203.25" customHeight="1" thickBot="1" x14ac:dyDescent="0.3">
      <c r="A4" s="11">
        <v>1</v>
      </c>
      <c r="B4" s="21" t="s">
        <v>31</v>
      </c>
      <c r="C4" s="105" t="s">
        <v>86</v>
      </c>
      <c r="D4" s="3" t="s">
        <v>13</v>
      </c>
      <c r="E4" s="22" t="s">
        <v>88</v>
      </c>
      <c r="F4" s="233" t="s">
        <v>179</v>
      </c>
      <c r="G4" s="235">
        <v>2</v>
      </c>
      <c r="H4" s="23">
        <v>2</v>
      </c>
      <c r="I4" s="39">
        <v>2</v>
      </c>
      <c r="J4" s="40" t="s">
        <v>180</v>
      </c>
      <c r="K4" s="39" t="s">
        <v>152</v>
      </c>
      <c r="L4" s="13">
        <f>I4/H4</f>
        <v>1</v>
      </c>
      <c r="M4" s="13">
        <f>(I4*0.25)/H4</f>
        <v>0.25</v>
      </c>
      <c r="N4" s="385">
        <v>3</v>
      </c>
      <c r="O4" s="385" t="s">
        <v>71</v>
      </c>
      <c r="P4" s="384" t="s">
        <v>72</v>
      </c>
      <c r="Q4" s="250">
        <v>1</v>
      </c>
      <c r="R4" s="384" t="s">
        <v>71</v>
      </c>
      <c r="S4" s="384" t="s">
        <v>73</v>
      </c>
      <c r="T4" s="277" t="s">
        <v>216</v>
      </c>
      <c r="U4" s="23">
        <v>2</v>
      </c>
      <c r="V4" s="39">
        <v>2</v>
      </c>
      <c r="W4" s="40" t="s">
        <v>226</v>
      </c>
      <c r="X4" s="40" t="s">
        <v>227</v>
      </c>
      <c r="Y4" s="13">
        <f>V4/U4</f>
        <v>1</v>
      </c>
      <c r="Z4" s="13">
        <f>(V4*0.25)/U4</f>
        <v>0.25</v>
      </c>
      <c r="AA4" s="385">
        <v>3</v>
      </c>
      <c r="AB4" s="386" t="s">
        <v>71</v>
      </c>
      <c r="AC4" s="384" t="s">
        <v>72</v>
      </c>
      <c r="AD4" s="250">
        <v>1</v>
      </c>
      <c r="AE4" s="384" t="s">
        <v>71</v>
      </c>
      <c r="AF4" s="384" t="s">
        <v>73</v>
      </c>
      <c r="AG4" s="277" t="s">
        <v>459</v>
      </c>
      <c r="AH4" s="23">
        <v>2</v>
      </c>
      <c r="AI4" s="39">
        <v>2</v>
      </c>
      <c r="AJ4" s="412" t="s">
        <v>399</v>
      </c>
      <c r="AK4" s="40" t="s">
        <v>396</v>
      </c>
      <c r="AL4" s="13">
        <f>AI4/AH4</f>
        <v>1</v>
      </c>
      <c r="AM4" s="13">
        <f>(AI4*0.25)/AH4</f>
        <v>0.25</v>
      </c>
      <c r="AN4" s="403">
        <v>3</v>
      </c>
      <c r="AO4" s="402" t="s">
        <v>71</v>
      </c>
      <c r="AP4" s="399" t="s">
        <v>72</v>
      </c>
      <c r="AQ4" s="250">
        <v>1</v>
      </c>
      <c r="AR4" s="399" t="s">
        <v>71</v>
      </c>
      <c r="AS4" s="399" t="s">
        <v>73</v>
      </c>
      <c r="AT4" s="518" t="s">
        <v>459</v>
      </c>
      <c r="AU4" s="23">
        <v>2</v>
      </c>
      <c r="AV4" s="39">
        <v>2</v>
      </c>
      <c r="AW4" s="412" t="s">
        <v>486</v>
      </c>
      <c r="AX4" s="40" t="s">
        <v>487</v>
      </c>
      <c r="AY4" s="13">
        <f>AV4/AU4</f>
        <v>1</v>
      </c>
      <c r="AZ4" s="13">
        <f>(AV4*0.25)/AU4</f>
        <v>0.25</v>
      </c>
      <c r="BA4" s="523">
        <v>3</v>
      </c>
      <c r="BB4" s="525" t="s">
        <v>71</v>
      </c>
      <c r="BC4" s="527" t="s">
        <v>72</v>
      </c>
      <c r="BD4" s="529">
        <v>1</v>
      </c>
      <c r="BE4" s="527" t="s">
        <v>71</v>
      </c>
      <c r="BF4" s="527" t="s">
        <v>73</v>
      </c>
    </row>
    <row r="5" spans="1:58" ht="178.5" customHeight="1" thickBot="1" x14ac:dyDescent="0.3">
      <c r="A5" s="11">
        <v>2</v>
      </c>
      <c r="B5" s="21" t="s">
        <v>32</v>
      </c>
      <c r="C5" s="105" t="s">
        <v>33</v>
      </c>
      <c r="D5" s="3" t="s">
        <v>15</v>
      </c>
      <c r="E5" s="69" t="s">
        <v>34</v>
      </c>
      <c r="F5" s="69" t="s">
        <v>87</v>
      </c>
      <c r="G5" s="235">
        <v>1</v>
      </c>
      <c r="H5" s="23">
        <v>1</v>
      </c>
      <c r="I5" s="39">
        <v>1</v>
      </c>
      <c r="J5" s="39" t="s">
        <v>153</v>
      </c>
      <c r="K5" s="40" t="s">
        <v>154</v>
      </c>
      <c r="L5" s="13">
        <f>I5/H5</f>
        <v>1</v>
      </c>
      <c r="M5" s="13">
        <f>(I5*0.25)/H5</f>
        <v>0.25</v>
      </c>
      <c r="N5" s="66">
        <v>3</v>
      </c>
      <c r="O5" s="64" t="s">
        <v>71</v>
      </c>
      <c r="P5" s="77" t="s">
        <v>72</v>
      </c>
      <c r="Q5" s="67">
        <v>1</v>
      </c>
      <c r="R5" s="77" t="s">
        <v>71</v>
      </c>
      <c r="S5" s="77" t="s">
        <v>74</v>
      </c>
      <c r="T5" s="278" t="s">
        <v>225</v>
      </c>
      <c r="U5" s="23">
        <v>1</v>
      </c>
      <c r="V5" s="39">
        <v>1</v>
      </c>
      <c r="W5" s="39" t="s">
        <v>228</v>
      </c>
      <c r="X5" s="40" t="s">
        <v>229</v>
      </c>
      <c r="Y5" s="13">
        <f>V5/U5</f>
        <v>1</v>
      </c>
      <c r="Z5" s="13">
        <f>(V5*0.25)/U5</f>
        <v>0.25</v>
      </c>
      <c r="AA5" s="385">
        <v>3</v>
      </c>
      <c r="AB5" s="386" t="s">
        <v>71</v>
      </c>
      <c r="AC5" s="384" t="s">
        <v>72</v>
      </c>
      <c r="AD5" s="250">
        <v>1</v>
      </c>
      <c r="AE5" s="384" t="s">
        <v>71</v>
      </c>
      <c r="AF5" s="384" t="s">
        <v>74</v>
      </c>
      <c r="AG5" s="278" t="s">
        <v>400</v>
      </c>
      <c r="AH5" s="23">
        <v>1</v>
      </c>
      <c r="AI5" s="413">
        <v>1</v>
      </c>
      <c r="AJ5" s="414" t="s">
        <v>398</v>
      </c>
      <c r="AK5" s="415" t="s">
        <v>397</v>
      </c>
      <c r="AL5" s="13">
        <f>AI5/AH5</f>
        <v>1</v>
      </c>
      <c r="AM5" s="13">
        <f>(AI5*0.25)/AH5</f>
        <v>0.25</v>
      </c>
      <c r="AN5" s="403">
        <v>3</v>
      </c>
      <c r="AO5" s="402" t="s">
        <v>71</v>
      </c>
      <c r="AP5" s="399" t="s">
        <v>72</v>
      </c>
      <c r="AQ5" s="250">
        <v>1</v>
      </c>
      <c r="AR5" s="399" t="s">
        <v>71</v>
      </c>
      <c r="AS5" s="399" t="s">
        <v>74</v>
      </c>
      <c r="AT5" s="278" t="s">
        <v>400</v>
      </c>
      <c r="AU5" s="23">
        <v>1</v>
      </c>
      <c r="AV5" s="413">
        <v>1</v>
      </c>
      <c r="AW5" s="414" t="s">
        <v>488</v>
      </c>
      <c r="AX5" s="415" t="s">
        <v>489</v>
      </c>
      <c r="AY5" s="13">
        <f>AV5/AU5</f>
        <v>1</v>
      </c>
      <c r="AZ5" s="13">
        <f>(AV5*0.25)/AU5</f>
        <v>0.25</v>
      </c>
      <c r="BA5" s="523">
        <v>3</v>
      </c>
      <c r="BB5" s="525" t="s">
        <v>71</v>
      </c>
      <c r="BC5" s="527" t="s">
        <v>72</v>
      </c>
      <c r="BD5" s="529">
        <v>1</v>
      </c>
      <c r="BE5" s="527" t="s">
        <v>71</v>
      </c>
      <c r="BF5" s="527" t="s">
        <v>74</v>
      </c>
    </row>
    <row r="6" spans="1:58" ht="16.5" thickBot="1" x14ac:dyDescent="0.3">
      <c r="L6" s="35" t="s">
        <v>3</v>
      </c>
      <c r="M6" s="38">
        <f>AVERAGE(M4:M5)</f>
        <v>0.25</v>
      </c>
      <c r="Y6" s="35" t="s">
        <v>3</v>
      </c>
      <c r="Z6" s="38">
        <f>AVERAGE(Z4:Z5)</f>
        <v>0.25</v>
      </c>
      <c r="AL6" s="35" t="s">
        <v>3</v>
      </c>
      <c r="AM6" s="38">
        <f>AVERAGE(AM4:AM5)</f>
        <v>0.25</v>
      </c>
      <c r="AY6" s="35" t="s">
        <v>3</v>
      </c>
      <c r="AZ6" s="38">
        <f>AVERAGE(AZ4:AZ5)</f>
        <v>0.25</v>
      </c>
    </row>
  </sheetData>
  <mergeCells count="18">
    <mergeCell ref="AT1:AZ2"/>
    <mergeCell ref="BA1:BF1"/>
    <mergeCell ref="BA2:BC2"/>
    <mergeCell ref="BD2:BF2"/>
    <mergeCell ref="AG1:AM2"/>
    <mergeCell ref="AN1:AS1"/>
    <mergeCell ref="AN2:AP2"/>
    <mergeCell ref="AQ2:AS2"/>
    <mergeCell ref="AA1:AF1"/>
    <mergeCell ref="AA2:AC2"/>
    <mergeCell ref="AD2:AF2"/>
    <mergeCell ref="T1:Z2"/>
    <mergeCell ref="A1:B2"/>
    <mergeCell ref="H1:M2"/>
    <mergeCell ref="N1:S1"/>
    <mergeCell ref="N2:P2"/>
    <mergeCell ref="Q2:S2"/>
    <mergeCell ref="C1:G2"/>
  </mergeCells>
  <conditionalFormatting sqref="P5">
    <cfRule type="containsText" dxfId="1183" priority="117" operator="containsText" text="Extremo">
      <formula>NOT(ISERROR(SEARCH("Extremo",P5)))</formula>
    </cfRule>
    <cfRule type="containsText" dxfId="1182" priority="118" operator="containsText" text="Alto">
      <formula>NOT(ISERROR(SEARCH("Alto",P5)))</formula>
    </cfRule>
    <cfRule type="containsText" dxfId="1181" priority="119" operator="containsText" text="Moderado">
      <formula>NOT(ISERROR(SEARCH("Moderado",P5)))</formula>
    </cfRule>
    <cfRule type="containsText" dxfId="1180" priority="120" operator="containsText" text="Bajo">
      <formula>NOT(ISERROR(SEARCH("Bajo",P5)))</formula>
    </cfRule>
  </conditionalFormatting>
  <conditionalFormatting sqref="R5">
    <cfRule type="containsText" dxfId="1179" priority="113" operator="containsText" text="ZONA DE RIESGO EXTREMA">
      <formula>NOT(ISERROR(SEARCH("ZONA DE RIESGO EXTREMA",R5)))</formula>
    </cfRule>
    <cfRule type="containsText" dxfId="1178" priority="114" operator="containsText" text="ZONA DE RIESGO ALTA">
      <formula>NOT(ISERROR(SEARCH("ZONA DE RIESGO ALTA",R5)))</formula>
    </cfRule>
    <cfRule type="containsText" dxfId="1177" priority="115" operator="containsText" text="ZONA DE RIESGO MODERADA">
      <formula>NOT(ISERROR(SEARCH("ZONA DE RIESGO MODERADA",R5)))</formula>
    </cfRule>
    <cfRule type="containsText" dxfId="1176" priority="116" operator="containsText" text="ZONA DE RIESGO BAJA">
      <formula>NOT(ISERROR(SEARCH("ZONA DE RIESGO BAJA",R5)))</formula>
    </cfRule>
  </conditionalFormatting>
  <conditionalFormatting sqref="S5">
    <cfRule type="containsText" dxfId="1175" priority="109" operator="containsText" text="Extremo">
      <formula>NOT(ISERROR(SEARCH("Extremo",S5)))</formula>
    </cfRule>
    <cfRule type="containsText" dxfId="1174" priority="110" operator="containsText" text="Alto">
      <formula>NOT(ISERROR(SEARCH("Alto",S5)))</formula>
    </cfRule>
    <cfRule type="containsText" dxfId="1173" priority="111" operator="containsText" text="Moderado">
      <formula>NOT(ISERROR(SEARCH("Moderado",S5)))</formula>
    </cfRule>
    <cfRule type="containsText" dxfId="1172" priority="112" operator="containsText" text="Bajo">
      <formula>NOT(ISERROR(SEARCH("Bajo",S5)))</formula>
    </cfRule>
  </conditionalFormatting>
  <conditionalFormatting sqref="P4">
    <cfRule type="containsText" dxfId="1171" priority="81" operator="containsText" text="Extremo">
      <formula>NOT(ISERROR(SEARCH("Extremo",P4)))</formula>
    </cfRule>
    <cfRule type="containsText" dxfId="1170" priority="82" operator="containsText" text="Alto">
      <formula>NOT(ISERROR(SEARCH("Alto",P4)))</formula>
    </cfRule>
    <cfRule type="containsText" dxfId="1169" priority="83" operator="containsText" text="Moderado">
      <formula>NOT(ISERROR(SEARCH("Moderado",P4)))</formula>
    </cfRule>
    <cfRule type="containsText" dxfId="1168" priority="84" operator="containsText" text="Bajo">
      <formula>NOT(ISERROR(SEARCH("Bajo",P4)))</formula>
    </cfRule>
  </conditionalFormatting>
  <conditionalFormatting sqref="R4">
    <cfRule type="containsText" dxfId="1167" priority="77" operator="containsText" text="ZONA DE RIESGO EXTREMA">
      <formula>NOT(ISERROR(SEARCH("ZONA DE RIESGO EXTREMA",R4)))</formula>
    </cfRule>
    <cfRule type="containsText" dxfId="1166" priority="78" operator="containsText" text="ZONA DE RIESGO ALTA">
      <formula>NOT(ISERROR(SEARCH("ZONA DE RIESGO ALTA",R4)))</formula>
    </cfRule>
    <cfRule type="containsText" dxfId="1165" priority="79" operator="containsText" text="ZONA DE RIESGO MODERADA">
      <formula>NOT(ISERROR(SEARCH("ZONA DE RIESGO MODERADA",R4)))</formula>
    </cfRule>
    <cfRule type="containsText" dxfId="1164" priority="80" operator="containsText" text="ZONA DE RIESGO BAJA">
      <formula>NOT(ISERROR(SEARCH("ZONA DE RIESGO BAJA",R4)))</formula>
    </cfRule>
  </conditionalFormatting>
  <conditionalFormatting sqref="S4">
    <cfRule type="containsText" dxfId="1163" priority="73" operator="containsText" text="Extremo">
      <formula>NOT(ISERROR(SEARCH("Extremo",S4)))</formula>
    </cfRule>
    <cfRule type="containsText" dxfId="1162" priority="74" operator="containsText" text="Alto">
      <formula>NOT(ISERROR(SEARCH("Alto",S4)))</formula>
    </cfRule>
    <cfRule type="containsText" dxfId="1161" priority="75" operator="containsText" text="Moderado">
      <formula>NOT(ISERROR(SEARCH("Moderado",S4)))</formula>
    </cfRule>
    <cfRule type="containsText" dxfId="1160" priority="76" operator="containsText" text="Bajo">
      <formula>NOT(ISERROR(SEARCH("Bajo",S4)))</formula>
    </cfRule>
  </conditionalFormatting>
  <conditionalFormatting sqref="AC4">
    <cfRule type="containsText" dxfId="1159" priority="69" operator="containsText" text="Extremo">
      <formula>NOT(ISERROR(SEARCH("Extremo",AC4)))</formula>
    </cfRule>
    <cfRule type="containsText" dxfId="1158" priority="70" operator="containsText" text="Alto">
      <formula>NOT(ISERROR(SEARCH("Alto",AC4)))</formula>
    </cfRule>
    <cfRule type="containsText" dxfId="1157" priority="71" operator="containsText" text="Moderado">
      <formula>NOT(ISERROR(SEARCH("Moderado",AC4)))</formula>
    </cfRule>
    <cfRule type="containsText" dxfId="1156" priority="72" operator="containsText" text="Bajo">
      <formula>NOT(ISERROR(SEARCH("Bajo",AC4)))</formula>
    </cfRule>
  </conditionalFormatting>
  <conditionalFormatting sqref="AE4">
    <cfRule type="containsText" dxfId="1155" priority="65" operator="containsText" text="ZONA DE RIESGO EXTREMA">
      <formula>NOT(ISERROR(SEARCH("ZONA DE RIESGO EXTREMA",AE4)))</formula>
    </cfRule>
    <cfRule type="containsText" dxfId="1154" priority="66" operator="containsText" text="ZONA DE RIESGO ALTA">
      <formula>NOT(ISERROR(SEARCH("ZONA DE RIESGO ALTA",AE4)))</formula>
    </cfRule>
    <cfRule type="containsText" dxfId="1153" priority="67" operator="containsText" text="ZONA DE RIESGO MODERADA">
      <formula>NOT(ISERROR(SEARCH("ZONA DE RIESGO MODERADA",AE4)))</formula>
    </cfRule>
    <cfRule type="containsText" dxfId="1152" priority="68" operator="containsText" text="ZONA DE RIESGO BAJA">
      <formula>NOT(ISERROR(SEARCH("ZONA DE RIESGO BAJA",AE4)))</formula>
    </cfRule>
  </conditionalFormatting>
  <conditionalFormatting sqref="AF4">
    <cfRule type="containsText" dxfId="1151" priority="61" operator="containsText" text="Extremo">
      <formula>NOT(ISERROR(SEARCH("Extremo",AF4)))</formula>
    </cfRule>
    <cfRule type="containsText" dxfId="1150" priority="62" operator="containsText" text="Alto">
      <formula>NOT(ISERROR(SEARCH("Alto",AF4)))</formula>
    </cfRule>
    <cfRule type="containsText" dxfId="1149" priority="63" operator="containsText" text="Moderado">
      <formula>NOT(ISERROR(SEARCH("Moderado",AF4)))</formula>
    </cfRule>
    <cfRule type="containsText" dxfId="1148" priority="64" operator="containsText" text="Bajo">
      <formula>NOT(ISERROR(SEARCH("Bajo",AF4)))</formula>
    </cfRule>
  </conditionalFormatting>
  <conditionalFormatting sqref="AC5">
    <cfRule type="containsText" dxfId="1147" priority="57" operator="containsText" text="Extremo">
      <formula>NOT(ISERROR(SEARCH("Extremo",AC5)))</formula>
    </cfRule>
    <cfRule type="containsText" dxfId="1146" priority="58" operator="containsText" text="Alto">
      <formula>NOT(ISERROR(SEARCH("Alto",AC5)))</formula>
    </cfRule>
    <cfRule type="containsText" dxfId="1145" priority="59" operator="containsText" text="Moderado">
      <formula>NOT(ISERROR(SEARCH("Moderado",AC5)))</formula>
    </cfRule>
    <cfRule type="containsText" dxfId="1144" priority="60" operator="containsText" text="Bajo">
      <formula>NOT(ISERROR(SEARCH("Bajo",AC5)))</formula>
    </cfRule>
  </conditionalFormatting>
  <conditionalFormatting sqref="AE5">
    <cfRule type="containsText" dxfId="1143" priority="53" operator="containsText" text="ZONA DE RIESGO EXTREMA">
      <formula>NOT(ISERROR(SEARCH("ZONA DE RIESGO EXTREMA",AE5)))</formula>
    </cfRule>
    <cfRule type="containsText" dxfId="1142" priority="54" operator="containsText" text="ZONA DE RIESGO ALTA">
      <formula>NOT(ISERROR(SEARCH("ZONA DE RIESGO ALTA",AE5)))</formula>
    </cfRule>
    <cfRule type="containsText" dxfId="1141" priority="55" operator="containsText" text="ZONA DE RIESGO MODERADA">
      <formula>NOT(ISERROR(SEARCH("ZONA DE RIESGO MODERADA",AE5)))</formula>
    </cfRule>
    <cfRule type="containsText" dxfId="1140" priority="56" operator="containsText" text="ZONA DE RIESGO BAJA">
      <formula>NOT(ISERROR(SEARCH("ZONA DE RIESGO BAJA",AE5)))</formula>
    </cfRule>
  </conditionalFormatting>
  <conditionalFormatting sqref="AF5">
    <cfRule type="containsText" dxfId="1139" priority="49" operator="containsText" text="Extremo">
      <formula>NOT(ISERROR(SEARCH("Extremo",AF5)))</formula>
    </cfRule>
    <cfRule type="containsText" dxfId="1138" priority="50" operator="containsText" text="Alto">
      <formula>NOT(ISERROR(SEARCH("Alto",AF5)))</formula>
    </cfRule>
    <cfRule type="containsText" dxfId="1137" priority="51" operator="containsText" text="Moderado">
      <formula>NOT(ISERROR(SEARCH("Moderado",AF5)))</formula>
    </cfRule>
    <cfRule type="containsText" dxfId="1136" priority="52" operator="containsText" text="Bajo">
      <formula>NOT(ISERROR(SEARCH("Bajo",AF5)))</formula>
    </cfRule>
  </conditionalFormatting>
  <conditionalFormatting sqref="AP4">
    <cfRule type="containsText" dxfId="1135" priority="45" operator="containsText" text="Extremo">
      <formula>NOT(ISERROR(SEARCH("Extremo",AP4)))</formula>
    </cfRule>
    <cfRule type="containsText" dxfId="1134" priority="46" operator="containsText" text="Alto">
      <formula>NOT(ISERROR(SEARCH("Alto",AP4)))</formula>
    </cfRule>
    <cfRule type="containsText" dxfId="1133" priority="47" operator="containsText" text="Moderado">
      <formula>NOT(ISERROR(SEARCH("Moderado",AP4)))</formula>
    </cfRule>
    <cfRule type="containsText" dxfId="1132" priority="48" operator="containsText" text="Bajo">
      <formula>NOT(ISERROR(SEARCH("Bajo",AP4)))</formula>
    </cfRule>
  </conditionalFormatting>
  <conditionalFormatting sqref="AR4">
    <cfRule type="containsText" dxfId="1131" priority="41" operator="containsText" text="ZONA DE RIESGO EXTREMA">
      <formula>NOT(ISERROR(SEARCH("ZONA DE RIESGO EXTREMA",AR4)))</formula>
    </cfRule>
    <cfRule type="containsText" dxfId="1130" priority="42" operator="containsText" text="ZONA DE RIESGO ALTA">
      <formula>NOT(ISERROR(SEARCH("ZONA DE RIESGO ALTA",AR4)))</formula>
    </cfRule>
    <cfRule type="containsText" dxfId="1129" priority="43" operator="containsText" text="ZONA DE RIESGO MODERADA">
      <formula>NOT(ISERROR(SEARCH("ZONA DE RIESGO MODERADA",AR4)))</formula>
    </cfRule>
    <cfRule type="containsText" dxfId="1128" priority="44" operator="containsText" text="ZONA DE RIESGO BAJA">
      <formula>NOT(ISERROR(SEARCH("ZONA DE RIESGO BAJA",AR4)))</formula>
    </cfRule>
  </conditionalFormatting>
  <conditionalFormatting sqref="AS4">
    <cfRule type="containsText" dxfId="1127" priority="37" operator="containsText" text="Extremo">
      <formula>NOT(ISERROR(SEARCH("Extremo",AS4)))</formula>
    </cfRule>
    <cfRule type="containsText" dxfId="1126" priority="38" operator="containsText" text="Alto">
      <formula>NOT(ISERROR(SEARCH("Alto",AS4)))</formula>
    </cfRule>
    <cfRule type="containsText" dxfId="1125" priority="39" operator="containsText" text="Moderado">
      <formula>NOT(ISERROR(SEARCH("Moderado",AS4)))</formula>
    </cfRule>
    <cfRule type="containsText" dxfId="1124" priority="40" operator="containsText" text="Bajo">
      <formula>NOT(ISERROR(SEARCH("Bajo",AS4)))</formula>
    </cfRule>
  </conditionalFormatting>
  <conditionalFormatting sqref="AP5">
    <cfRule type="containsText" dxfId="1123" priority="33" operator="containsText" text="Extremo">
      <formula>NOT(ISERROR(SEARCH("Extremo",AP5)))</formula>
    </cfRule>
    <cfRule type="containsText" dxfId="1122" priority="34" operator="containsText" text="Alto">
      <formula>NOT(ISERROR(SEARCH("Alto",AP5)))</formula>
    </cfRule>
    <cfRule type="containsText" dxfId="1121" priority="35" operator="containsText" text="Moderado">
      <formula>NOT(ISERROR(SEARCH("Moderado",AP5)))</formula>
    </cfRule>
    <cfRule type="containsText" dxfId="1120" priority="36" operator="containsText" text="Bajo">
      <formula>NOT(ISERROR(SEARCH("Bajo",AP5)))</formula>
    </cfRule>
  </conditionalFormatting>
  <conditionalFormatting sqref="AR5">
    <cfRule type="containsText" dxfId="1119" priority="29" operator="containsText" text="ZONA DE RIESGO EXTREMA">
      <formula>NOT(ISERROR(SEARCH("ZONA DE RIESGO EXTREMA",AR5)))</formula>
    </cfRule>
    <cfRule type="containsText" dxfId="1118" priority="30" operator="containsText" text="ZONA DE RIESGO ALTA">
      <formula>NOT(ISERROR(SEARCH("ZONA DE RIESGO ALTA",AR5)))</formula>
    </cfRule>
    <cfRule type="containsText" dxfId="1117" priority="31" operator="containsText" text="ZONA DE RIESGO MODERADA">
      <formula>NOT(ISERROR(SEARCH("ZONA DE RIESGO MODERADA",AR5)))</formula>
    </cfRule>
    <cfRule type="containsText" dxfId="1116" priority="32" operator="containsText" text="ZONA DE RIESGO BAJA">
      <formula>NOT(ISERROR(SEARCH("ZONA DE RIESGO BAJA",AR5)))</formula>
    </cfRule>
  </conditionalFormatting>
  <conditionalFormatting sqref="AS5">
    <cfRule type="containsText" dxfId="1115" priority="25" operator="containsText" text="Extremo">
      <formula>NOT(ISERROR(SEARCH("Extremo",AS5)))</formula>
    </cfRule>
    <cfRule type="containsText" dxfId="1114" priority="26" operator="containsText" text="Alto">
      <formula>NOT(ISERROR(SEARCH("Alto",AS5)))</formula>
    </cfRule>
    <cfRule type="containsText" dxfId="1113" priority="27" operator="containsText" text="Moderado">
      <formula>NOT(ISERROR(SEARCH("Moderado",AS5)))</formula>
    </cfRule>
    <cfRule type="containsText" dxfId="1112" priority="28" operator="containsText" text="Bajo">
      <formula>NOT(ISERROR(SEARCH("Bajo",AS5)))</formula>
    </cfRule>
  </conditionalFormatting>
  <conditionalFormatting sqref="BC4">
    <cfRule type="containsText" dxfId="1111" priority="21" operator="containsText" text="Extremo">
      <formula>NOT(ISERROR(SEARCH("Extremo",BC4)))</formula>
    </cfRule>
    <cfRule type="containsText" dxfId="1110" priority="22" operator="containsText" text="Alto">
      <formula>NOT(ISERROR(SEARCH("Alto",BC4)))</formula>
    </cfRule>
    <cfRule type="containsText" dxfId="1109" priority="23" operator="containsText" text="Moderado">
      <formula>NOT(ISERROR(SEARCH("Moderado",BC4)))</formula>
    </cfRule>
    <cfRule type="containsText" dxfId="1108" priority="24" operator="containsText" text="Bajo">
      <formula>NOT(ISERROR(SEARCH("Bajo",BC4)))</formula>
    </cfRule>
  </conditionalFormatting>
  <conditionalFormatting sqref="BE4">
    <cfRule type="containsText" dxfId="1107" priority="17" operator="containsText" text="ZONA DE RIESGO EXTREMA">
      <formula>NOT(ISERROR(SEARCH("ZONA DE RIESGO EXTREMA",BE4)))</formula>
    </cfRule>
    <cfRule type="containsText" dxfId="1106" priority="18" operator="containsText" text="ZONA DE RIESGO ALTA">
      <formula>NOT(ISERROR(SEARCH("ZONA DE RIESGO ALTA",BE4)))</formula>
    </cfRule>
    <cfRule type="containsText" dxfId="1105" priority="19" operator="containsText" text="ZONA DE RIESGO MODERADA">
      <formula>NOT(ISERROR(SEARCH("ZONA DE RIESGO MODERADA",BE4)))</formula>
    </cfRule>
    <cfRule type="containsText" dxfId="1104" priority="20" operator="containsText" text="ZONA DE RIESGO BAJA">
      <formula>NOT(ISERROR(SEARCH("ZONA DE RIESGO BAJA",BE4)))</formula>
    </cfRule>
  </conditionalFormatting>
  <conditionalFormatting sqref="BF4">
    <cfRule type="containsText" dxfId="1103" priority="13" operator="containsText" text="Extremo">
      <formula>NOT(ISERROR(SEARCH("Extremo",BF4)))</formula>
    </cfRule>
    <cfRule type="containsText" dxfId="1102" priority="14" operator="containsText" text="Alto">
      <formula>NOT(ISERROR(SEARCH("Alto",BF4)))</formula>
    </cfRule>
    <cfRule type="containsText" dxfId="1101" priority="15" operator="containsText" text="Moderado">
      <formula>NOT(ISERROR(SEARCH("Moderado",BF4)))</formula>
    </cfRule>
    <cfRule type="containsText" dxfId="1100" priority="16" operator="containsText" text="Bajo">
      <formula>NOT(ISERROR(SEARCH("Bajo",BF4)))</formula>
    </cfRule>
  </conditionalFormatting>
  <conditionalFormatting sqref="BC5">
    <cfRule type="containsText" dxfId="1099" priority="9" operator="containsText" text="Extremo">
      <formula>NOT(ISERROR(SEARCH("Extremo",BC5)))</formula>
    </cfRule>
    <cfRule type="containsText" dxfId="1098" priority="10" operator="containsText" text="Alto">
      <formula>NOT(ISERROR(SEARCH("Alto",BC5)))</formula>
    </cfRule>
    <cfRule type="containsText" dxfId="1097" priority="11" operator="containsText" text="Moderado">
      <formula>NOT(ISERROR(SEARCH("Moderado",BC5)))</formula>
    </cfRule>
    <cfRule type="containsText" dxfId="1096" priority="12" operator="containsText" text="Bajo">
      <formula>NOT(ISERROR(SEARCH("Bajo",BC5)))</formula>
    </cfRule>
  </conditionalFormatting>
  <conditionalFormatting sqref="BE5">
    <cfRule type="containsText" dxfId="1095" priority="5" operator="containsText" text="ZONA DE RIESGO EXTREMA">
      <formula>NOT(ISERROR(SEARCH("ZONA DE RIESGO EXTREMA",BE5)))</formula>
    </cfRule>
    <cfRule type="containsText" dxfId="1094" priority="6" operator="containsText" text="ZONA DE RIESGO ALTA">
      <formula>NOT(ISERROR(SEARCH("ZONA DE RIESGO ALTA",BE5)))</formula>
    </cfRule>
    <cfRule type="containsText" dxfId="1093" priority="7" operator="containsText" text="ZONA DE RIESGO MODERADA">
      <formula>NOT(ISERROR(SEARCH("ZONA DE RIESGO MODERADA",BE5)))</formula>
    </cfRule>
    <cfRule type="containsText" dxfId="1092" priority="8" operator="containsText" text="ZONA DE RIESGO BAJA">
      <formula>NOT(ISERROR(SEARCH("ZONA DE RIESGO BAJA",BE5)))</formula>
    </cfRule>
  </conditionalFormatting>
  <conditionalFormatting sqref="BF5">
    <cfRule type="containsText" dxfId="1091" priority="1" operator="containsText" text="Extremo">
      <formula>NOT(ISERROR(SEARCH("Extremo",BF5)))</formula>
    </cfRule>
    <cfRule type="containsText" dxfId="1090" priority="2" operator="containsText" text="Alto">
      <formula>NOT(ISERROR(SEARCH("Alto",BF5)))</formula>
    </cfRule>
    <cfRule type="containsText" dxfId="1089" priority="3" operator="containsText" text="Moderado">
      <formula>NOT(ISERROR(SEARCH("Moderado",BF5)))</formula>
    </cfRule>
    <cfRule type="containsText" dxfId="1088" priority="4" operator="containsText" text="Bajo">
      <formula>NOT(ISERROR(SEARCH("Bajo",BF5)))</formula>
    </cfRule>
  </conditionalFormatting>
  <dataValidations count="5">
    <dataValidation type="list" allowBlank="1" showInputMessage="1" showErrorMessage="1" sqref="P4:P5 AC4:AC5 AP4:AP5 BC4:BC5" xr:uid="{00000000-0002-0000-0500-000000000000}">
      <formula1>"Extremo,Alto,Moderado,Bajo"</formula1>
    </dataValidation>
    <dataValidation type="list" allowBlank="1" showInputMessage="1" showErrorMessage="1" sqref="O4:O5 AB4:AB5 R4:R5 AE4:AE5 AO4:AO5 AR4:AR5 BB4:BB5 BE4:BE5" xr:uid="{00000000-0002-0000-0500-000001000000}">
      <formula1>"Insignificante,Menor,Moderado,Mayor,Catastrofico"</formula1>
    </dataValidation>
    <dataValidation type="list" allowBlank="1" showInputMessage="1" showErrorMessage="1" sqref="N4:N5 AA4:AA5 Q4:Q5 AD4:AD5 AN4:AN5 AQ4:AQ5 BA4:BA5 BD4:BD5" xr:uid="{00000000-0002-0000-0500-000002000000}">
      <formula1>"1, 2, 3, 4, 5"</formula1>
    </dataValidation>
    <dataValidation type="list" allowBlank="1" showInputMessage="1" showErrorMessage="1" sqref="S4:S5 AF4:AF5 AS4:AS5 BF4:BF5" xr:uid="{00000000-0002-0000-0500-000003000000}">
      <formula1>"Bajo,Moderado,Alto,Extremo"</formula1>
    </dataValidation>
    <dataValidation type="list" allowBlank="1" showInputMessage="1" showErrorMessage="1" sqref="D4:D5" xr:uid="{00000000-0002-0000-0500-000004000000}">
      <formula1>#REF!</formula1>
    </dataValidation>
  </dataValidation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BF14"/>
  <sheetViews>
    <sheetView topLeftCell="AT1" workbookViewId="0">
      <selection activeCell="AT1" sqref="AT1:AZ2"/>
    </sheetView>
  </sheetViews>
  <sheetFormatPr baseColWidth="10" defaultRowHeight="15" x14ac:dyDescent="0.25"/>
  <cols>
    <col min="1" max="1" width="6" customWidth="1"/>
    <col min="2" max="2" width="15.5703125" customWidth="1"/>
    <col min="3" max="3" width="16.85546875" customWidth="1"/>
    <col min="4" max="4" width="8.42578125" customWidth="1"/>
    <col min="5" max="5" width="31.5703125" customWidth="1"/>
    <col min="6" max="6" width="72" customWidth="1"/>
    <col min="7" max="7" width="16.42578125" customWidth="1"/>
    <col min="8" max="8" width="14.140625" customWidth="1"/>
    <col min="9" max="9" width="12.42578125" customWidth="1"/>
    <col min="10" max="10" width="26.42578125" customWidth="1"/>
    <col min="11" max="11" width="30.7109375" customWidth="1"/>
    <col min="12" max="12" width="22.5703125" customWidth="1"/>
    <col min="13" max="13" width="23.85546875" customWidth="1"/>
    <col min="14" max="14" width="5.5703125" customWidth="1"/>
    <col min="15" max="15" width="5.7109375" customWidth="1"/>
    <col min="16" max="16" width="7.7109375" customWidth="1"/>
    <col min="17" max="17" width="6.140625" customWidth="1"/>
    <col min="18" max="18" width="5.7109375" customWidth="1"/>
    <col min="19" max="19" width="5.140625" customWidth="1"/>
    <col min="20" max="20" width="76.140625" customWidth="1"/>
    <col min="21" max="21" width="16.28515625" customWidth="1"/>
    <col min="22" max="22" width="14.140625" customWidth="1"/>
    <col min="23" max="23" width="17.42578125" customWidth="1"/>
    <col min="24" max="24" width="25.7109375" customWidth="1"/>
    <col min="25" max="25" width="21.85546875" customWidth="1"/>
    <col min="26" max="26" width="15.140625" customWidth="1"/>
    <col min="33" max="33" width="72.5703125" customWidth="1"/>
    <col min="34" max="34" width="20" customWidth="1"/>
    <col min="35" max="35" width="16.42578125" customWidth="1"/>
    <col min="36" max="36" width="17.7109375" customWidth="1"/>
    <col min="37" max="37" width="36" customWidth="1"/>
    <col min="38" max="38" width="24.140625" customWidth="1"/>
    <col min="39" max="39" width="14.7109375" customWidth="1"/>
    <col min="40" max="40" width="4.5703125" customWidth="1"/>
    <col min="41" max="41" width="4.7109375" customWidth="1"/>
    <col min="42" max="42" width="6.5703125" customWidth="1"/>
    <col min="43" max="43" width="6.28515625" customWidth="1"/>
    <col min="44" max="44" width="5" customWidth="1"/>
    <col min="45" max="45" width="6" customWidth="1"/>
    <col min="46" max="46" width="57.85546875" customWidth="1"/>
    <col min="47" max="47" width="23" customWidth="1"/>
    <col min="48" max="48" width="14" customWidth="1"/>
    <col min="49" max="49" width="18.85546875" customWidth="1"/>
    <col min="50" max="50" width="41.28515625" customWidth="1"/>
    <col min="51" max="51" width="24.28515625" customWidth="1"/>
  </cols>
  <sheetData>
    <row r="1" spans="1:58" ht="31.5" customHeight="1" thickBot="1" x14ac:dyDescent="0.3">
      <c r="A1" s="565"/>
      <c r="B1" s="597"/>
      <c r="C1" s="560" t="s">
        <v>312</v>
      </c>
      <c r="D1" s="560"/>
      <c r="E1" s="560"/>
      <c r="F1" s="560"/>
      <c r="G1" s="570"/>
      <c r="H1" s="569" t="s">
        <v>110</v>
      </c>
      <c r="I1" s="560"/>
      <c r="J1" s="560"/>
      <c r="K1" s="560"/>
      <c r="L1" s="560"/>
      <c r="M1" s="570"/>
      <c r="N1" s="623" t="s">
        <v>76</v>
      </c>
      <c r="O1" s="624"/>
      <c r="P1" s="624"/>
      <c r="Q1" s="624"/>
      <c r="R1" s="624"/>
      <c r="S1" s="625"/>
      <c r="T1" s="569" t="s">
        <v>217</v>
      </c>
      <c r="U1" s="560"/>
      <c r="V1" s="560"/>
      <c r="W1" s="560"/>
      <c r="X1" s="560"/>
      <c r="Y1" s="560"/>
      <c r="Z1" s="570"/>
      <c r="AA1" s="623" t="s">
        <v>76</v>
      </c>
      <c r="AB1" s="624"/>
      <c r="AC1" s="624"/>
      <c r="AD1" s="624"/>
      <c r="AE1" s="624"/>
      <c r="AF1" s="625"/>
      <c r="AG1" s="569" t="s">
        <v>369</v>
      </c>
      <c r="AH1" s="560"/>
      <c r="AI1" s="560"/>
      <c r="AJ1" s="560"/>
      <c r="AK1" s="560"/>
      <c r="AL1" s="560"/>
      <c r="AM1" s="570"/>
      <c r="AN1" s="626" t="s">
        <v>76</v>
      </c>
      <c r="AO1" s="627"/>
      <c r="AP1" s="627"/>
      <c r="AQ1" s="627"/>
      <c r="AR1" s="627"/>
      <c r="AS1" s="628"/>
      <c r="AT1" s="569" t="s">
        <v>467</v>
      </c>
      <c r="AU1" s="560"/>
      <c r="AV1" s="560"/>
      <c r="AW1" s="560"/>
      <c r="AX1" s="560"/>
      <c r="AY1" s="560"/>
      <c r="AZ1" s="570"/>
      <c r="BA1" s="626" t="s">
        <v>76</v>
      </c>
      <c r="BB1" s="627"/>
      <c r="BC1" s="627"/>
      <c r="BD1" s="627"/>
      <c r="BE1" s="627"/>
      <c r="BF1" s="628"/>
    </row>
    <row r="2" spans="1:58" ht="54.75" customHeight="1" thickBot="1" x14ac:dyDescent="0.3">
      <c r="A2" s="567"/>
      <c r="B2" s="598"/>
      <c r="C2" s="572"/>
      <c r="D2" s="572"/>
      <c r="E2" s="572"/>
      <c r="F2" s="572"/>
      <c r="G2" s="573"/>
      <c r="H2" s="571"/>
      <c r="I2" s="572"/>
      <c r="J2" s="572"/>
      <c r="K2" s="572"/>
      <c r="L2" s="572"/>
      <c r="M2" s="573"/>
      <c r="N2" s="608" t="s">
        <v>67</v>
      </c>
      <c r="O2" s="609"/>
      <c r="P2" s="610"/>
      <c r="Q2" s="611" t="s">
        <v>75</v>
      </c>
      <c r="R2" s="612"/>
      <c r="S2" s="613"/>
      <c r="T2" s="571"/>
      <c r="U2" s="572"/>
      <c r="V2" s="572"/>
      <c r="W2" s="572"/>
      <c r="X2" s="572"/>
      <c r="Y2" s="572"/>
      <c r="Z2" s="573"/>
      <c r="AA2" s="608" t="s">
        <v>67</v>
      </c>
      <c r="AB2" s="609"/>
      <c r="AC2" s="610"/>
      <c r="AD2" s="611" t="s">
        <v>75</v>
      </c>
      <c r="AE2" s="612"/>
      <c r="AF2" s="613"/>
      <c r="AG2" s="571"/>
      <c r="AH2" s="572"/>
      <c r="AI2" s="572"/>
      <c r="AJ2" s="572"/>
      <c r="AK2" s="572"/>
      <c r="AL2" s="572"/>
      <c r="AM2" s="573"/>
      <c r="AN2" s="608" t="s">
        <v>67</v>
      </c>
      <c r="AO2" s="609"/>
      <c r="AP2" s="610"/>
      <c r="AQ2" s="611" t="s">
        <v>75</v>
      </c>
      <c r="AR2" s="612"/>
      <c r="AS2" s="613"/>
      <c r="AT2" s="571"/>
      <c r="AU2" s="572"/>
      <c r="AV2" s="572"/>
      <c r="AW2" s="572"/>
      <c r="AX2" s="572"/>
      <c r="AY2" s="572"/>
      <c r="AZ2" s="573"/>
      <c r="BA2" s="608" t="s">
        <v>67</v>
      </c>
      <c r="BB2" s="609"/>
      <c r="BC2" s="610"/>
      <c r="BD2" s="611" t="s">
        <v>75</v>
      </c>
      <c r="BE2" s="612"/>
      <c r="BF2" s="613"/>
    </row>
    <row r="3" spans="1:58" ht="79.5" customHeight="1" thickBot="1" x14ac:dyDescent="0.3">
      <c r="A3" s="7" t="s">
        <v>9</v>
      </c>
      <c r="B3" s="7" t="s">
        <v>1</v>
      </c>
      <c r="C3" s="7" t="s">
        <v>10</v>
      </c>
      <c r="D3" s="8" t="s">
        <v>11</v>
      </c>
      <c r="E3" s="7" t="s">
        <v>80</v>
      </c>
      <c r="F3" s="7" t="s">
        <v>150</v>
      </c>
      <c r="G3" s="230" t="s">
        <v>173</v>
      </c>
      <c r="H3" s="231" t="s">
        <v>174</v>
      </c>
      <c r="I3" s="100" t="s">
        <v>147</v>
      </c>
      <c r="J3" s="100" t="s">
        <v>12</v>
      </c>
      <c r="K3" s="106" t="s">
        <v>62</v>
      </c>
      <c r="L3" s="262" t="s">
        <v>206</v>
      </c>
      <c r="M3" s="108" t="s">
        <v>79</v>
      </c>
      <c r="N3" s="89" t="s">
        <v>68</v>
      </c>
      <c r="O3" s="90" t="s">
        <v>69</v>
      </c>
      <c r="P3" s="91" t="s">
        <v>70</v>
      </c>
      <c r="Q3" s="260" t="s">
        <v>68</v>
      </c>
      <c r="R3" s="260" t="s">
        <v>69</v>
      </c>
      <c r="S3" s="260" t="s">
        <v>70</v>
      </c>
      <c r="T3" s="276" t="s">
        <v>150</v>
      </c>
      <c r="U3" s="231" t="s">
        <v>221</v>
      </c>
      <c r="V3" s="100" t="s">
        <v>147</v>
      </c>
      <c r="W3" s="100" t="s">
        <v>12</v>
      </c>
      <c r="X3" s="106" t="s">
        <v>62</v>
      </c>
      <c r="Y3" s="262" t="s">
        <v>206</v>
      </c>
      <c r="Z3" s="108" t="s">
        <v>79</v>
      </c>
      <c r="AA3" s="89" t="s">
        <v>68</v>
      </c>
      <c r="AB3" s="90" t="s">
        <v>69</v>
      </c>
      <c r="AC3" s="91" t="s">
        <v>70</v>
      </c>
      <c r="AD3" s="260" t="s">
        <v>68</v>
      </c>
      <c r="AE3" s="260" t="s">
        <v>69</v>
      </c>
      <c r="AF3" s="260" t="s">
        <v>70</v>
      </c>
      <c r="AG3" s="276" t="s">
        <v>150</v>
      </c>
      <c r="AH3" s="231" t="s">
        <v>365</v>
      </c>
      <c r="AI3" s="100" t="s">
        <v>147</v>
      </c>
      <c r="AJ3" s="100" t="s">
        <v>12</v>
      </c>
      <c r="AK3" s="106" t="s">
        <v>62</v>
      </c>
      <c r="AL3" s="262" t="s">
        <v>206</v>
      </c>
      <c r="AM3" s="108" t="s">
        <v>79</v>
      </c>
      <c r="AN3" s="89" t="s">
        <v>68</v>
      </c>
      <c r="AO3" s="90" t="s">
        <v>69</v>
      </c>
      <c r="AP3" s="91" t="s">
        <v>70</v>
      </c>
      <c r="AQ3" s="260" t="s">
        <v>68</v>
      </c>
      <c r="AR3" s="260" t="s">
        <v>69</v>
      </c>
      <c r="AS3" s="260" t="s">
        <v>70</v>
      </c>
      <c r="AT3" s="276" t="s">
        <v>150</v>
      </c>
      <c r="AU3" s="231" t="s">
        <v>463</v>
      </c>
      <c r="AV3" s="100" t="s">
        <v>147</v>
      </c>
      <c r="AW3" s="100" t="s">
        <v>12</v>
      </c>
      <c r="AX3" s="106" t="s">
        <v>62</v>
      </c>
      <c r="AY3" s="262" t="s">
        <v>206</v>
      </c>
      <c r="AZ3" s="108" t="s">
        <v>79</v>
      </c>
      <c r="BA3" s="89" t="s">
        <v>68</v>
      </c>
      <c r="BB3" s="90" t="s">
        <v>69</v>
      </c>
      <c r="BC3" s="91" t="s">
        <v>70</v>
      </c>
      <c r="BD3" s="260" t="s">
        <v>68</v>
      </c>
      <c r="BE3" s="260" t="s">
        <v>69</v>
      </c>
      <c r="BF3" s="260" t="s">
        <v>70</v>
      </c>
    </row>
    <row r="4" spans="1:58" ht="258.75" customHeight="1" x14ac:dyDescent="0.25">
      <c r="A4" s="110">
        <v>1</v>
      </c>
      <c r="B4" s="29" t="s">
        <v>42</v>
      </c>
      <c r="C4" s="112" t="s">
        <v>4</v>
      </c>
      <c r="D4" s="1" t="s">
        <v>13</v>
      </c>
      <c r="E4" s="5" t="s">
        <v>43</v>
      </c>
      <c r="F4" s="2" t="s">
        <v>181</v>
      </c>
      <c r="G4" s="235">
        <v>1</v>
      </c>
      <c r="H4" s="25">
        <v>1</v>
      </c>
      <c r="I4" s="103">
        <v>1</v>
      </c>
      <c r="J4" s="116" t="s">
        <v>133</v>
      </c>
      <c r="K4" s="175" t="s">
        <v>207</v>
      </c>
      <c r="L4" s="252">
        <f>I4/H4</f>
        <v>1</v>
      </c>
      <c r="M4" s="13">
        <f>(I4*0.25)/H4</f>
        <v>0.25</v>
      </c>
      <c r="N4" s="67">
        <v>3</v>
      </c>
      <c r="O4" s="74" t="s">
        <v>71</v>
      </c>
      <c r="P4" s="74" t="s">
        <v>72</v>
      </c>
      <c r="Q4" s="28">
        <v>3</v>
      </c>
      <c r="R4" s="111" t="s">
        <v>203</v>
      </c>
      <c r="S4" s="111" t="s">
        <v>73</v>
      </c>
      <c r="T4" s="318" t="s">
        <v>277</v>
      </c>
      <c r="U4" s="25">
        <v>1</v>
      </c>
      <c r="V4" s="103">
        <v>1</v>
      </c>
      <c r="W4" s="116" t="s">
        <v>233</v>
      </c>
      <c r="X4" s="175"/>
      <c r="Y4" s="252">
        <f>V4/U4</f>
        <v>1</v>
      </c>
      <c r="Z4" s="13">
        <f>(V4*0.25)/U4</f>
        <v>0.25</v>
      </c>
      <c r="AA4" s="250"/>
      <c r="AB4" s="270"/>
      <c r="AC4" s="270"/>
      <c r="AD4" s="271"/>
      <c r="AE4" s="111"/>
      <c r="AF4" s="111"/>
      <c r="AG4" s="318" t="s">
        <v>277</v>
      </c>
      <c r="AH4" s="25">
        <v>1</v>
      </c>
      <c r="AI4" s="103">
        <v>1</v>
      </c>
      <c r="AJ4" s="410" t="s">
        <v>393</v>
      </c>
      <c r="AK4" s="175"/>
      <c r="AL4" s="252">
        <f>AI4/AH4</f>
        <v>1</v>
      </c>
      <c r="AM4" s="13">
        <f>(AI4*0.25)/AH4</f>
        <v>0.25</v>
      </c>
      <c r="AN4" s="529">
        <v>3</v>
      </c>
      <c r="AO4" s="527" t="s">
        <v>71</v>
      </c>
      <c r="AP4" s="527" t="s">
        <v>72</v>
      </c>
      <c r="AQ4" s="387">
        <v>3</v>
      </c>
      <c r="AR4" s="111" t="s">
        <v>203</v>
      </c>
      <c r="AS4" s="111" t="s">
        <v>73</v>
      </c>
      <c r="AT4" s="318" t="s">
        <v>508</v>
      </c>
      <c r="AU4" s="25">
        <v>1</v>
      </c>
      <c r="AV4" s="103">
        <v>1</v>
      </c>
      <c r="AW4" s="410" t="s">
        <v>393</v>
      </c>
      <c r="AX4" s="175"/>
      <c r="AY4" s="252">
        <f>AV4/AU4</f>
        <v>1</v>
      </c>
      <c r="AZ4" s="13">
        <f>(AV4*0.25)/AU4</f>
        <v>0.25</v>
      </c>
      <c r="BA4" s="529">
        <v>3</v>
      </c>
      <c r="BB4" s="527" t="s">
        <v>71</v>
      </c>
      <c r="BC4" s="527" t="s">
        <v>72</v>
      </c>
      <c r="BD4" s="387">
        <v>3</v>
      </c>
      <c r="BE4" s="111" t="s">
        <v>203</v>
      </c>
      <c r="BF4" s="111" t="s">
        <v>73</v>
      </c>
    </row>
    <row r="5" spans="1:58" ht="241.5" customHeight="1" thickBot="1" x14ac:dyDescent="0.3">
      <c r="A5" s="6">
        <v>2</v>
      </c>
      <c r="B5" s="29" t="s">
        <v>42</v>
      </c>
      <c r="C5" s="112" t="s">
        <v>5</v>
      </c>
      <c r="D5" s="1" t="s">
        <v>13</v>
      </c>
      <c r="E5" s="5" t="s">
        <v>44</v>
      </c>
      <c r="F5" s="71" t="s">
        <v>280</v>
      </c>
      <c r="G5" s="235">
        <v>2</v>
      </c>
      <c r="H5" s="25">
        <v>2</v>
      </c>
      <c r="I5" s="103">
        <v>2</v>
      </c>
      <c r="J5" s="116" t="s">
        <v>182</v>
      </c>
      <c r="K5" s="116"/>
      <c r="L5" s="252">
        <f>I5/H5</f>
        <v>1</v>
      </c>
      <c r="M5" s="13">
        <f>(I5*0.25)/H5</f>
        <v>0.25</v>
      </c>
      <c r="N5" s="67">
        <v>4</v>
      </c>
      <c r="O5" s="74" t="s">
        <v>73</v>
      </c>
      <c r="P5" s="74" t="s">
        <v>74</v>
      </c>
      <c r="Q5" s="28">
        <v>4</v>
      </c>
      <c r="R5" s="111" t="s">
        <v>203</v>
      </c>
      <c r="S5" s="111" t="s">
        <v>73</v>
      </c>
      <c r="T5" s="40" t="s">
        <v>281</v>
      </c>
      <c r="U5" s="25">
        <v>2</v>
      </c>
      <c r="V5" s="103">
        <v>2</v>
      </c>
      <c r="W5" s="116" t="s">
        <v>182</v>
      </c>
      <c r="X5" s="116"/>
      <c r="Y5" s="252">
        <f>V5/U5</f>
        <v>1</v>
      </c>
      <c r="Z5" s="13">
        <f>(V5*0.25)/U5</f>
        <v>0.25</v>
      </c>
      <c r="AA5" s="250"/>
      <c r="AB5" s="270"/>
      <c r="AC5" s="270"/>
      <c r="AD5" s="271"/>
      <c r="AE5" s="111"/>
      <c r="AF5" s="111"/>
      <c r="AG5" s="71" t="s">
        <v>280</v>
      </c>
      <c r="AH5" s="25">
        <v>2</v>
      </c>
      <c r="AI5" s="103">
        <v>2</v>
      </c>
      <c r="AJ5" s="116" t="s">
        <v>394</v>
      </c>
      <c r="AK5" s="116"/>
      <c r="AL5" s="252">
        <f>AI5/AH5</f>
        <v>1</v>
      </c>
      <c r="AM5" s="13">
        <f>(AI5*0.25)/AH5</f>
        <v>0.25</v>
      </c>
      <c r="AN5" s="529">
        <v>4</v>
      </c>
      <c r="AO5" s="527" t="s">
        <v>73</v>
      </c>
      <c r="AP5" s="527" t="s">
        <v>74</v>
      </c>
      <c r="AQ5" s="387">
        <v>4</v>
      </c>
      <c r="AR5" s="111" t="s">
        <v>203</v>
      </c>
      <c r="AS5" s="111" t="s">
        <v>73</v>
      </c>
      <c r="AT5" s="71" t="s">
        <v>280</v>
      </c>
      <c r="AU5" s="25">
        <v>2</v>
      </c>
      <c r="AV5" s="103">
        <v>2</v>
      </c>
      <c r="AW5" s="116" t="s">
        <v>394</v>
      </c>
      <c r="AX5" s="116"/>
      <c r="AY5" s="252">
        <f>AV5/AU5</f>
        <v>1</v>
      </c>
      <c r="AZ5" s="13">
        <f>(AV5*0.25)/AU5</f>
        <v>0.25</v>
      </c>
      <c r="BA5" s="529">
        <v>4</v>
      </c>
      <c r="BB5" s="527" t="s">
        <v>73</v>
      </c>
      <c r="BC5" s="527" t="s">
        <v>74</v>
      </c>
      <c r="BD5" s="387">
        <v>4</v>
      </c>
      <c r="BE5" s="111" t="s">
        <v>203</v>
      </c>
      <c r="BF5" s="111" t="s">
        <v>73</v>
      </c>
    </row>
    <row r="6" spans="1:58" ht="85.5" customHeight="1" thickBot="1" x14ac:dyDescent="0.3">
      <c r="A6" s="7" t="s">
        <v>9</v>
      </c>
      <c r="B6" s="7" t="s">
        <v>1</v>
      </c>
      <c r="C6" s="7" t="s">
        <v>10</v>
      </c>
      <c r="D6" s="8" t="s">
        <v>11</v>
      </c>
      <c r="E6" s="7" t="s">
        <v>80</v>
      </c>
      <c r="F6" s="7" t="s">
        <v>0</v>
      </c>
      <c r="G6" s="236"/>
      <c r="H6" s="99" t="s">
        <v>20</v>
      </c>
      <c r="I6" s="100" t="s">
        <v>21</v>
      </c>
      <c r="J6" s="100" t="s">
        <v>12</v>
      </c>
      <c r="K6" s="106" t="s">
        <v>62</v>
      </c>
      <c r="L6" s="107" t="s">
        <v>22</v>
      </c>
      <c r="M6" s="108" t="s">
        <v>79</v>
      </c>
      <c r="N6" s="617" t="s">
        <v>67</v>
      </c>
      <c r="O6" s="618"/>
      <c r="P6" s="619"/>
      <c r="Q6" s="620" t="s">
        <v>75</v>
      </c>
      <c r="R6" s="621"/>
      <c r="S6" s="622"/>
      <c r="T6" s="279" t="s">
        <v>0</v>
      </c>
      <c r="U6" s="231" t="s">
        <v>221</v>
      </c>
      <c r="V6" s="100" t="s">
        <v>21</v>
      </c>
      <c r="W6" s="100" t="s">
        <v>12</v>
      </c>
      <c r="X6" s="106" t="s">
        <v>62</v>
      </c>
      <c r="Y6" s="107" t="s">
        <v>22</v>
      </c>
      <c r="Z6" s="108" t="s">
        <v>79</v>
      </c>
      <c r="AA6" s="617" t="s">
        <v>67</v>
      </c>
      <c r="AB6" s="618"/>
      <c r="AC6" s="619"/>
      <c r="AD6" s="620" t="s">
        <v>75</v>
      </c>
      <c r="AE6" s="621"/>
      <c r="AF6" s="622"/>
      <c r="AG6" s="279" t="s">
        <v>0</v>
      </c>
      <c r="AH6" s="231" t="s">
        <v>221</v>
      </c>
      <c r="AI6" s="100" t="s">
        <v>21</v>
      </c>
      <c r="AJ6" s="100" t="s">
        <v>12</v>
      </c>
      <c r="AK6" s="106" t="s">
        <v>62</v>
      </c>
      <c r="AL6" s="107" t="s">
        <v>22</v>
      </c>
      <c r="AM6" s="108" t="s">
        <v>79</v>
      </c>
      <c r="AN6" s="617" t="s">
        <v>67</v>
      </c>
      <c r="AO6" s="618"/>
      <c r="AP6" s="619"/>
      <c r="AQ6" s="620" t="s">
        <v>75</v>
      </c>
      <c r="AR6" s="621"/>
      <c r="AS6" s="622"/>
      <c r="AT6" s="279" t="s">
        <v>0</v>
      </c>
      <c r="AU6" s="231" t="s">
        <v>221</v>
      </c>
      <c r="AV6" s="100" t="s">
        <v>21</v>
      </c>
      <c r="AW6" s="100" t="s">
        <v>12</v>
      </c>
      <c r="AX6" s="106" t="s">
        <v>62</v>
      </c>
      <c r="AY6" s="107" t="s">
        <v>22</v>
      </c>
      <c r="AZ6" s="108" t="s">
        <v>79</v>
      </c>
      <c r="BA6" s="617" t="s">
        <v>67</v>
      </c>
      <c r="BB6" s="618"/>
      <c r="BC6" s="619"/>
      <c r="BD6" s="620" t="s">
        <v>75</v>
      </c>
      <c r="BE6" s="621"/>
      <c r="BF6" s="622"/>
    </row>
    <row r="7" spans="1:58" ht="234" customHeight="1" thickBot="1" x14ac:dyDescent="0.3">
      <c r="A7" s="31">
        <v>1</v>
      </c>
      <c r="B7" s="30" t="s">
        <v>45</v>
      </c>
      <c r="C7" s="113" t="s">
        <v>89</v>
      </c>
      <c r="D7" s="32" t="s">
        <v>13</v>
      </c>
      <c r="E7" s="2" t="s">
        <v>92</v>
      </c>
      <c r="F7" s="102" t="s">
        <v>189</v>
      </c>
      <c r="G7" s="235">
        <v>1</v>
      </c>
      <c r="H7" s="25">
        <v>1</v>
      </c>
      <c r="I7" s="176">
        <v>1</v>
      </c>
      <c r="J7" s="177" t="s">
        <v>137</v>
      </c>
      <c r="K7" s="177" t="s">
        <v>138</v>
      </c>
      <c r="L7" s="252">
        <f>I7/H7</f>
        <v>1</v>
      </c>
      <c r="M7" s="13">
        <f>(I7*0.25)/H7</f>
        <v>0.25</v>
      </c>
      <c r="N7" s="67">
        <v>4</v>
      </c>
      <c r="O7" s="74" t="s">
        <v>71</v>
      </c>
      <c r="P7" s="74" t="s">
        <v>72</v>
      </c>
      <c r="Q7" s="67">
        <v>4</v>
      </c>
      <c r="R7" s="68" t="s">
        <v>203</v>
      </c>
      <c r="S7" s="67" t="s">
        <v>74</v>
      </c>
      <c r="T7" s="102" t="s">
        <v>279</v>
      </c>
      <c r="U7" s="25">
        <v>1</v>
      </c>
      <c r="V7" s="176">
        <v>1</v>
      </c>
      <c r="W7" s="310" t="s">
        <v>231</v>
      </c>
      <c r="X7" s="310" t="s">
        <v>232</v>
      </c>
      <c r="Y7" s="252">
        <f>V7/U7</f>
        <v>1</v>
      </c>
      <c r="Z7" s="13">
        <f>(V7*0.25)/U7</f>
        <v>0.25</v>
      </c>
      <c r="AA7" s="250"/>
      <c r="AB7" s="270"/>
      <c r="AC7" s="270"/>
      <c r="AD7" s="250"/>
      <c r="AE7" s="270"/>
      <c r="AF7" s="250"/>
      <c r="AG7" s="102" t="s">
        <v>279</v>
      </c>
      <c r="AH7" s="25">
        <v>1</v>
      </c>
      <c r="AI7" s="176">
        <v>1</v>
      </c>
      <c r="AJ7" s="310" t="s">
        <v>453</v>
      </c>
      <c r="AK7" s="517" t="s">
        <v>454</v>
      </c>
      <c r="AL7" s="252">
        <f>AI7/AH7</f>
        <v>1</v>
      </c>
      <c r="AM7" s="13">
        <f>(AI7*0.25)/AH7</f>
        <v>0.25</v>
      </c>
      <c r="AN7" s="529">
        <v>4</v>
      </c>
      <c r="AO7" s="527" t="s">
        <v>71</v>
      </c>
      <c r="AP7" s="527" t="s">
        <v>72</v>
      </c>
      <c r="AQ7" s="529">
        <v>4</v>
      </c>
      <c r="AR7" s="527" t="s">
        <v>203</v>
      </c>
      <c r="AS7" s="529" t="s">
        <v>74</v>
      </c>
      <c r="AT7" s="102" t="s">
        <v>279</v>
      </c>
      <c r="AU7" s="25">
        <v>1</v>
      </c>
      <c r="AV7" s="176">
        <v>1</v>
      </c>
      <c r="AW7" s="310" t="s">
        <v>505</v>
      </c>
      <c r="AX7" s="310" t="s">
        <v>506</v>
      </c>
      <c r="AY7" s="252">
        <f>AV7/AU7</f>
        <v>1</v>
      </c>
      <c r="AZ7" s="539">
        <f>(AV7*0.25)/AU7</f>
        <v>0.25</v>
      </c>
      <c r="BA7" s="529">
        <v>4</v>
      </c>
      <c r="BB7" s="527" t="s">
        <v>71</v>
      </c>
      <c r="BC7" s="527" t="s">
        <v>72</v>
      </c>
      <c r="BD7" s="529">
        <v>4</v>
      </c>
      <c r="BE7" s="527" t="s">
        <v>203</v>
      </c>
      <c r="BF7" s="529" t="s">
        <v>74</v>
      </c>
    </row>
    <row r="8" spans="1:58" ht="80.25" customHeight="1" thickBot="1" x14ac:dyDescent="0.3">
      <c r="A8" s="7" t="s">
        <v>9</v>
      </c>
      <c r="B8" s="7" t="s">
        <v>1</v>
      </c>
      <c r="C8" s="7" t="s">
        <v>10</v>
      </c>
      <c r="D8" s="8" t="s">
        <v>11</v>
      </c>
      <c r="E8" s="7" t="s">
        <v>80</v>
      </c>
      <c r="F8" s="7" t="s">
        <v>0</v>
      </c>
      <c r="G8" s="236"/>
      <c r="H8" s="99" t="s">
        <v>20</v>
      </c>
      <c r="I8" s="100" t="s">
        <v>21</v>
      </c>
      <c r="J8" s="100" t="s">
        <v>12</v>
      </c>
      <c r="K8" s="106" t="s">
        <v>62</v>
      </c>
      <c r="L8" s="99" t="s">
        <v>206</v>
      </c>
      <c r="M8" s="108" t="s">
        <v>79</v>
      </c>
      <c r="N8" s="617" t="s">
        <v>67</v>
      </c>
      <c r="O8" s="618"/>
      <c r="P8" s="619"/>
      <c r="Q8" s="620" t="s">
        <v>75</v>
      </c>
      <c r="R8" s="621"/>
      <c r="S8" s="622"/>
      <c r="T8" s="279" t="s">
        <v>0</v>
      </c>
      <c r="U8" s="231" t="s">
        <v>221</v>
      </c>
      <c r="V8" s="100" t="s">
        <v>21</v>
      </c>
      <c r="W8" s="100" t="s">
        <v>12</v>
      </c>
      <c r="X8" s="106" t="s">
        <v>62</v>
      </c>
      <c r="Y8" s="99" t="s">
        <v>206</v>
      </c>
      <c r="Z8" s="108" t="s">
        <v>79</v>
      </c>
      <c r="AA8" s="617" t="s">
        <v>67</v>
      </c>
      <c r="AB8" s="618"/>
      <c r="AC8" s="619"/>
      <c r="AD8" s="620" t="s">
        <v>75</v>
      </c>
      <c r="AE8" s="621"/>
      <c r="AF8" s="622"/>
      <c r="AG8" s="279" t="s">
        <v>0</v>
      </c>
      <c r="AH8" s="231" t="s">
        <v>221</v>
      </c>
      <c r="AI8" s="100" t="s">
        <v>21</v>
      </c>
      <c r="AJ8" s="100" t="s">
        <v>12</v>
      </c>
      <c r="AK8" s="106" t="s">
        <v>62</v>
      </c>
      <c r="AL8" s="99" t="s">
        <v>206</v>
      </c>
      <c r="AM8" s="108" t="s">
        <v>79</v>
      </c>
      <c r="AN8" s="617" t="s">
        <v>67</v>
      </c>
      <c r="AO8" s="618"/>
      <c r="AP8" s="619"/>
      <c r="AQ8" s="620" t="s">
        <v>75</v>
      </c>
      <c r="AR8" s="621"/>
      <c r="AS8" s="622"/>
      <c r="AT8" s="279" t="s">
        <v>0</v>
      </c>
      <c r="AU8" s="231" t="s">
        <v>221</v>
      </c>
      <c r="AV8" s="100" t="s">
        <v>21</v>
      </c>
      <c r="AW8" s="100" t="s">
        <v>12</v>
      </c>
      <c r="AX8" s="106" t="s">
        <v>62</v>
      </c>
      <c r="AY8" s="99" t="s">
        <v>206</v>
      </c>
      <c r="AZ8" s="108" t="s">
        <v>79</v>
      </c>
      <c r="BA8" s="617" t="s">
        <v>67</v>
      </c>
      <c r="BB8" s="618"/>
      <c r="BC8" s="619"/>
      <c r="BD8" s="620" t="s">
        <v>75</v>
      </c>
      <c r="BE8" s="621"/>
      <c r="BF8" s="622"/>
    </row>
    <row r="9" spans="1:58" ht="228" customHeight="1" x14ac:dyDescent="0.25">
      <c r="A9" s="31">
        <v>1</v>
      </c>
      <c r="B9" s="33" t="s">
        <v>46</v>
      </c>
      <c r="C9" s="115" t="s">
        <v>90</v>
      </c>
      <c r="D9" s="1" t="s">
        <v>13</v>
      </c>
      <c r="E9" s="2" t="s">
        <v>93</v>
      </c>
      <c r="F9" s="10" t="s">
        <v>269</v>
      </c>
      <c r="G9" s="238">
        <v>2</v>
      </c>
      <c r="H9" s="25">
        <v>2</v>
      </c>
      <c r="I9" s="103">
        <v>2</v>
      </c>
      <c r="J9" s="116" t="s">
        <v>134</v>
      </c>
      <c r="K9" s="116"/>
      <c r="L9" s="252">
        <f>I9/H9</f>
        <v>1</v>
      </c>
      <c r="M9" s="13">
        <f>(I9*0.25)/H9</f>
        <v>0.25</v>
      </c>
      <c r="N9" s="59">
        <v>3</v>
      </c>
      <c r="O9" s="118" t="s">
        <v>73</v>
      </c>
      <c r="P9" s="119" t="s">
        <v>74</v>
      </c>
      <c r="Q9" s="67">
        <v>3</v>
      </c>
      <c r="R9" s="74" t="s">
        <v>203</v>
      </c>
      <c r="S9" s="74" t="s">
        <v>73</v>
      </c>
      <c r="T9" s="27" t="s">
        <v>271</v>
      </c>
      <c r="U9" s="25">
        <v>3</v>
      </c>
      <c r="V9" s="103">
        <v>3</v>
      </c>
      <c r="W9" s="116" t="s">
        <v>274</v>
      </c>
      <c r="X9" s="116"/>
      <c r="Y9" s="252">
        <f>V9/U9</f>
        <v>1</v>
      </c>
      <c r="Z9" s="13">
        <f>(V9*0.25)/U9</f>
        <v>0.25</v>
      </c>
      <c r="AA9" s="59"/>
      <c r="AB9" s="118"/>
      <c r="AC9" s="119"/>
      <c r="AD9" s="250"/>
      <c r="AE9" s="270"/>
      <c r="AF9" s="270"/>
      <c r="AG9" s="27" t="s">
        <v>271</v>
      </c>
      <c r="AH9" s="25">
        <v>3</v>
      </c>
      <c r="AI9" s="103">
        <v>3</v>
      </c>
      <c r="AJ9" s="116" t="s">
        <v>457</v>
      </c>
      <c r="AK9" s="116"/>
      <c r="AL9" s="252">
        <f>AI9/AH9</f>
        <v>1</v>
      </c>
      <c r="AM9" s="13">
        <f>(AI9*0.25)/AH9</f>
        <v>0.25</v>
      </c>
      <c r="AN9" s="59">
        <v>3</v>
      </c>
      <c r="AO9" s="118" t="s">
        <v>73</v>
      </c>
      <c r="AP9" s="119" t="s">
        <v>74</v>
      </c>
      <c r="AQ9" s="529">
        <v>3</v>
      </c>
      <c r="AR9" s="527" t="s">
        <v>203</v>
      </c>
      <c r="AS9" s="527" t="s">
        <v>73</v>
      </c>
      <c r="AT9" s="27" t="s">
        <v>485</v>
      </c>
      <c r="AU9" s="25">
        <v>3</v>
      </c>
      <c r="AV9" s="103">
        <v>3</v>
      </c>
      <c r="AW9" s="116" t="s">
        <v>274</v>
      </c>
      <c r="AX9" s="116"/>
      <c r="AY9" s="252">
        <f>AV9/AU9</f>
        <v>1</v>
      </c>
      <c r="AZ9" s="13">
        <f>(AV9*0.25)/AU9</f>
        <v>0.25</v>
      </c>
      <c r="BA9" s="59">
        <v>3</v>
      </c>
      <c r="BB9" s="118" t="s">
        <v>73</v>
      </c>
      <c r="BC9" s="119" t="s">
        <v>74</v>
      </c>
      <c r="BD9" s="529">
        <v>3</v>
      </c>
      <c r="BE9" s="527" t="s">
        <v>203</v>
      </c>
      <c r="BF9" s="527" t="s">
        <v>73</v>
      </c>
    </row>
    <row r="10" spans="1:58" ht="298.5" customHeight="1" x14ac:dyDescent="0.25">
      <c r="A10" s="6">
        <v>2</v>
      </c>
      <c r="B10" s="33" t="s">
        <v>46</v>
      </c>
      <c r="C10" s="57" t="s">
        <v>91</v>
      </c>
      <c r="D10" s="1" t="s">
        <v>13</v>
      </c>
      <c r="E10" s="2" t="s">
        <v>94</v>
      </c>
      <c r="F10" s="1" t="s">
        <v>190</v>
      </c>
      <c r="G10" s="235">
        <v>2</v>
      </c>
      <c r="H10" s="25">
        <v>2</v>
      </c>
      <c r="I10" s="117">
        <v>2</v>
      </c>
      <c r="J10" s="116" t="s">
        <v>135</v>
      </c>
      <c r="K10" s="109"/>
      <c r="L10" s="252">
        <f>I10/H10</f>
        <v>1</v>
      </c>
      <c r="M10" s="13">
        <f>(I10*0.25)/H10</f>
        <v>0.25</v>
      </c>
      <c r="N10" s="59">
        <v>3</v>
      </c>
      <c r="O10" s="118" t="s">
        <v>73</v>
      </c>
      <c r="P10" s="119" t="s">
        <v>74</v>
      </c>
      <c r="Q10" s="67">
        <v>3</v>
      </c>
      <c r="R10" s="74" t="s">
        <v>203</v>
      </c>
      <c r="S10" s="74" t="s">
        <v>73</v>
      </c>
      <c r="T10" s="1" t="s">
        <v>270</v>
      </c>
      <c r="U10" s="25">
        <v>2</v>
      </c>
      <c r="V10" s="117">
        <v>2</v>
      </c>
      <c r="W10" s="116" t="s">
        <v>272</v>
      </c>
      <c r="X10" s="109"/>
      <c r="Y10" s="252">
        <f>V10/U10</f>
        <v>1</v>
      </c>
      <c r="Z10" s="13">
        <f>(V10*0.25)/U10</f>
        <v>0.25</v>
      </c>
      <c r="AA10" s="59"/>
      <c r="AB10" s="118"/>
      <c r="AC10" s="119"/>
      <c r="AD10" s="250"/>
      <c r="AE10" s="270"/>
      <c r="AF10" s="270"/>
      <c r="AG10" s="1" t="s">
        <v>270</v>
      </c>
      <c r="AH10" s="25">
        <v>2</v>
      </c>
      <c r="AI10" s="117">
        <v>3</v>
      </c>
      <c r="AJ10" s="116" t="s">
        <v>458</v>
      </c>
      <c r="AK10" s="109"/>
      <c r="AL10" s="252">
        <f>AI10/AH10</f>
        <v>1.5</v>
      </c>
      <c r="AM10" s="13">
        <f>(AI10*0.25)/AH10</f>
        <v>0.375</v>
      </c>
      <c r="AN10" s="59">
        <v>3</v>
      </c>
      <c r="AO10" s="118" t="s">
        <v>73</v>
      </c>
      <c r="AP10" s="119" t="s">
        <v>74</v>
      </c>
      <c r="AQ10" s="529">
        <v>3</v>
      </c>
      <c r="AR10" s="527" t="s">
        <v>203</v>
      </c>
      <c r="AS10" s="527" t="s">
        <v>73</v>
      </c>
      <c r="AT10" s="1" t="s">
        <v>270</v>
      </c>
      <c r="AU10" s="25">
        <v>2</v>
      </c>
      <c r="AV10" s="117">
        <v>2</v>
      </c>
      <c r="AW10" s="116" t="s">
        <v>507</v>
      </c>
      <c r="AX10" s="109"/>
      <c r="AY10" s="252">
        <f>AV10/AU10</f>
        <v>1</v>
      </c>
      <c r="AZ10" s="13">
        <f>(AV10*0.25)/AU10</f>
        <v>0.25</v>
      </c>
      <c r="BA10" s="59">
        <v>3</v>
      </c>
      <c r="BB10" s="118" t="s">
        <v>73</v>
      </c>
      <c r="BC10" s="119" t="s">
        <v>74</v>
      </c>
      <c r="BD10" s="529">
        <v>3</v>
      </c>
      <c r="BE10" s="527" t="s">
        <v>203</v>
      </c>
      <c r="BF10" s="527" t="s">
        <v>73</v>
      </c>
    </row>
    <row r="11" spans="1:58" ht="217.5" customHeight="1" x14ac:dyDescent="0.25">
      <c r="A11" s="6">
        <v>3</v>
      </c>
      <c r="B11" s="34" t="s">
        <v>47</v>
      </c>
      <c r="C11" s="114" t="s">
        <v>48</v>
      </c>
      <c r="D11" s="1" t="s">
        <v>15</v>
      </c>
      <c r="E11" s="2" t="s">
        <v>49</v>
      </c>
      <c r="F11" s="2" t="s">
        <v>95</v>
      </c>
      <c r="G11" s="237">
        <v>1</v>
      </c>
      <c r="H11" s="25">
        <v>1</v>
      </c>
      <c r="I11" s="117">
        <v>1</v>
      </c>
      <c r="J11" s="116" t="s">
        <v>136</v>
      </c>
      <c r="K11" s="116"/>
      <c r="L11" s="252">
        <f>I11/H11</f>
        <v>1</v>
      </c>
      <c r="M11" s="13">
        <f>(I11*0.25)/H11</f>
        <v>0.25</v>
      </c>
      <c r="N11" s="59">
        <v>1</v>
      </c>
      <c r="O11" s="118" t="s">
        <v>77</v>
      </c>
      <c r="P11" s="119" t="s">
        <v>72</v>
      </c>
      <c r="Q11" s="67">
        <v>1</v>
      </c>
      <c r="R11" s="74" t="s">
        <v>73</v>
      </c>
      <c r="S11" s="74" t="s">
        <v>73</v>
      </c>
      <c r="T11" s="124" t="s">
        <v>273</v>
      </c>
      <c r="U11" s="25">
        <v>1</v>
      </c>
      <c r="V11" s="117">
        <v>1</v>
      </c>
      <c r="W11" s="116" t="s">
        <v>278</v>
      </c>
      <c r="X11" s="116"/>
      <c r="Y11" s="252">
        <f>V11/U11</f>
        <v>1</v>
      </c>
      <c r="Z11" s="13">
        <f>(V11*0.25)/U11</f>
        <v>0.25</v>
      </c>
      <c r="AA11" s="59"/>
      <c r="AB11" s="118"/>
      <c r="AC11" s="119"/>
      <c r="AD11" s="250"/>
      <c r="AE11" s="270"/>
      <c r="AF11" s="270"/>
      <c r="AG11" s="124" t="s">
        <v>273</v>
      </c>
      <c r="AH11" s="25">
        <v>1</v>
      </c>
      <c r="AI11" s="117">
        <v>1</v>
      </c>
      <c r="AJ11" s="116" t="s">
        <v>395</v>
      </c>
      <c r="AK11" s="116"/>
      <c r="AL11" s="252">
        <f>AI11/AH11</f>
        <v>1</v>
      </c>
      <c r="AM11" s="13">
        <f>(AI11*0.25)/AH11</f>
        <v>0.25</v>
      </c>
      <c r="AN11" s="59">
        <v>1</v>
      </c>
      <c r="AO11" s="118" t="s">
        <v>77</v>
      </c>
      <c r="AP11" s="119" t="s">
        <v>72</v>
      </c>
      <c r="AQ11" s="529">
        <v>1</v>
      </c>
      <c r="AR11" s="527" t="s">
        <v>73</v>
      </c>
      <c r="AS11" s="527" t="s">
        <v>73</v>
      </c>
      <c r="AT11" s="124" t="s">
        <v>273</v>
      </c>
      <c r="AU11" s="25">
        <v>1</v>
      </c>
      <c r="AV11" s="117">
        <v>1</v>
      </c>
      <c r="AW11" s="116" t="s">
        <v>395</v>
      </c>
      <c r="AX11" s="116"/>
      <c r="AY11" s="252">
        <f>AV11/AU11</f>
        <v>1</v>
      </c>
      <c r="AZ11" s="13">
        <f>(AV11*0.25)/AU11</f>
        <v>0.25</v>
      </c>
      <c r="BA11" s="59">
        <v>1</v>
      </c>
      <c r="BB11" s="118" t="s">
        <v>77</v>
      </c>
      <c r="BC11" s="119" t="s">
        <v>72</v>
      </c>
      <c r="BD11" s="529">
        <v>1</v>
      </c>
      <c r="BE11" s="527" t="s">
        <v>73</v>
      </c>
      <c r="BF11" s="527" t="s">
        <v>73</v>
      </c>
    </row>
    <row r="12" spans="1:58" ht="20.25" x14ac:dyDescent="0.3">
      <c r="L12" s="49" t="s">
        <v>59</v>
      </c>
      <c r="M12" s="50">
        <f>AVERAGE(M4:M9)</f>
        <v>0.25</v>
      </c>
      <c r="Y12" s="49" t="s">
        <v>59</v>
      </c>
      <c r="Z12" s="50">
        <f>AVERAGE(Z4:Z9)</f>
        <v>0.25</v>
      </c>
      <c r="AL12" s="49" t="s">
        <v>59</v>
      </c>
      <c r="AM12" s="50">
        <f>AVERAGE(AM4:AM9)</f>
        <v>0.25</v>
      </c>
      <c r="AY12" s="49" t="s">
        <v>59</v>
      </c>
      <c r="AZ12" s="50">
        <f>AVERAGE(AZ4:AZ9)</f>
        <v>0.25</v>
      </c>
    </row>
    <row r="14" spans="1:58" ht="18" customHeight="1" x14ac:dyDescent="0.25"/>
  </sheetData>
  <mergeCells count="34">
    <mergeCell ref="BA8:BC8"/>
    <mergeCell ref="BD8:BF8"/>
    <mergeCell ref="AT1:AZ2"/>
    <mergeCell ref="BA1:BF1"/>
    <mergeCell ref="BA2:BC2"/>
    <mergeCell ref="BD2:BF2"/>
    <mergeCell ref="BA6:BC6"/>
    <mergeCell ref="BD6:BF6"/>
    <mergeCell ref="AN8:AP8"/>
    <mergeCell ref="AQ8:AS8"/>
    <mergeCell ref="AG1:AM2"/>
    <mergeCell ref="AN1:AS1"/>
    <mergeCell ref="AN2:AP2"/>
    <mergeCell ref="AQ2:AS2"/>
    <mergeCell ref="AN6:AP6"/>
    <mergeCell ref="AQ6:AS6"/>
    <mergeCell ref="AA8:AC8"/>
    <mergeCell ref="AD8:AF8"/>
    <mergeCell ref="T1:Z2"/>
    <mergeCell ref="AA1:AF1"/>
    <mergeCell ref="AA2:AC2"/>
    <mergeCell ref="AD2:AF2"/>
    <mergeCell ref="AA6:AC6"/>
    <mergeCell ref="AD6:AF6"/>
    <mergeCell ref="N8:P8"/>
    <mergeCell ref="Q8:S8"/>
    <mergeCell ref="N1:S1"/>
    <mergeCell ref="N2:P2"/>
    <mergeCell ref="Q2:S2"/>
    <mergeCell ref="A1:B2"/>
    <mergeCell ref="H1:M2"/>
    <mergeCell ref="N6:P6"/>
    <mergeCell ref="Q6:S6"/>
    <mergeCell ref="C1:G2"/>
  </mergeCells>
  <conditionalFormatting sqref="P4">
    <cfRule type="containsText" dxfId="1087" priority="333" operator="containsText" text="Extremo">
      <formula>NOT(ISERROR(SEARCH("Extremo",P4)))</formula>
    </cfRule>
    <cfRule type="containsText" dxfId="1086" priority="334" operator="containsText" text="Alto">
      <formula>NOT(ISERROR(SEARCH("Alto",P4)))</formula>
    </cfRule>
    <cfRule type="containsText" dxfId="1085" priority="335" operator="containsText" text="Moderado">
      <formula>NOT(ISERROR(SEARCH("Moderado",P4)))</formula>
    </cfRule>
    <cfRule type="containsText" dxfId="1084" priority="336" operator="containsText" text="Bajo">
      <formula>NOT(ISERROR(SEARCH("Bajo",P4)))</formula>
    </cfRule>
  </conditionalFormatting>
  <conditionalFormatting sqref="P5">
    <cfRule type="containsText" dxfId="1083" priority="329" operator="containsText" text="Extremo">
      <formula>NOT(ISERROR(SEARCH("Extremo",P5)))</formula>
    </cfRule>
    <cfRule type="containsText" dxfId="1082" priority="330" operator="containsText" text="Alto">
      <formula>NOT(ISERROR(SEARCH("Alto",P5)))</formula>
    </cfRule>
    <cfRule type="containsText" dxfId="1081" priority="331" operator="containsText" text="Moderado">
      <formula>NOT(ISERROR(SEARCH("Moderado",P5)))</formula>
    </cfRule>
    <cfRule type="containsText" dxfId="1080" priority="332" operator="containsText" text="Bajo">
      <formula>NOT(ISERROR(SEARCH("Bajo",P5)))</formula>
    </cfRule>
  </conditionalFormatting>
  <conditionalFormatting sqref="R5">
    <cfRule type="containsText" dxfId="1079" priority="321" operator="containsText" text="ZONA DE RIESGO EXTREMA">
      <formula>NOT(ISERROR(SEARCH("ZONA DE RIESGO EXTREMA",R5)))</formula>
    </cfRule>
    <cfRule type="containsText" dxfId="1078" priority="322" operator="containsText" text="ZONA DE RIESGO ALTA">
      <formula>NOT(ISERROR(SEARCH("ZONA DE RIESGO ALTA",R5)))</formula>
    </cfRule>
    <cfRule type="containsText" dxfId="1077" priority="323" operator="containsText" text="ZONA DE RIESGO MODERADA">
      <formula>NOT(ISERROR(SEARCH("ZONA DE RIESGO MODERADA",R5)))</formula>
    </cfRule>
    <cfRule type="containsText" dxfId="1076" priority="324" operator="containsText" text="ZONA DE RIESGO BAJA">
      <formula>NOT(ISERROR(SEARCH("ZONA DE RIESGO BAJA",R5)))</formula>
    </cfRule>
  </conditionalFormatting>
  <conditionalFormatting sqref="S4:S5">
    <cfRule type="containsText" dxfId="1075" priority="325" operator="containsText" text="Extremo">
      <formula>NOT(ISERROR(SEARCH("Extremo",S4)))</formula>
    </cfRule>
    <cfRule type="containsText" dxfId="1074" priority="326" operator="containsText" text="Alto">
      <formula>NOT(ISERROR(SEARCH("Alto",S4)))</formula>
    </cfRule>
    <cfRule type="containsText" dxfId="1073" priority="327" operator="containsText" text="Moderado">
      <formula>NOT(ISERROR(SEARCH("Moderado",S4)))</formula>
    </cfRule>
    <cfRule type="containsText" dxfId="1072" priority="328" operator="containsText" text="Bajo">
      <formula>NOT(ISERROR(SEARCH("Bajo",S4)))</formula>
    </cfRule>
  </conditionalFormatting>
  <conditionalFormatting sqref="R4">
    <cfRule type="containsText" dxfId="1071" priority="317" operator="containsText" text="ZONA DE RIESGO EXTREMA">
      <formula>NOT(ISERROR(SEARCH("ZONA DE RIESGO EXTREMA",R4)))</formula>
    </cfRule>
    <cfRule type="containsText" dxfId="1070" priority="318" operator="containsText" text="ZONA DE RIESGO ALTA">
      <formula>NOT(ISERROR(SEARCH("ZONA DE RIESGO ALTA",R4)))</formula>
    </cfRule>
    <cfRule type="containsText" dxfId="1069" priority="319" operator="containsText" text="ZONA DE RIESGO MODERADA">
      <formula>NOT(ISERROR(SEARCH("ZONA DE RIESGO MODERADA",R4)))</formula>
    </cfRule>
    <cfRule type="containsText" dxfId="1068" priority="320" operator="containsText" text="ZONA DE RIESGO BAJA">
      <formula>NOT(ISERROR(SEARCH("ZONA DE RIESGO BAJA",R4)))</formula>
    </cfRule>
  </conditionalFormatting>
  <conditionalFormatting sqref="P7">
    <cfRule type="containsText" dxfId="1067" priority="313" operator="containsText" text="Extremo">
      <formula>NOT(ISERROR(SEARCH("Extremo",P7)))</formula>
    </cfRule>
    <cfRule type="containsText" dxfId="1066" priority="314" operator="containsText" text="Alto">
      <formula>NOT(ISERROR(SEARCH("Alto",P7)))</formula>
    </cfRule>
    <cfRule type="containsText" dxfId="1065" priority="315" operator="containsText" text="Moderado">
      <formula>NOT(ISERROR(SEARCH("Moderado",P7)))</formula>
    </cfRule>
    <cfRule type="containsText" dxfId="1064" priority="316" operator="containsText" text="Bajo">
      <formula>NOT(ISERROR(SEARCH("Bajo",P7)))</formula>
    </cfRule>
  </conditionalFormatting>
  <conditionalFormatting sqref="P9:P10">
    <cfRule type="containsText" dxfId="1063" priority="309" operator="containsText" text="Extremo">
      <formula>NOT(ISERROR(SEARCH("Extremo",P9)))</formula>
    </cfRule>
    <cfRule type="containsText" dxfId="1062" priority="310" operator="containsText" text="Alto">
      <formula>NOT(ISERROR(SEARCH("Alto",P9)))</formula>
    </cfRule>
    <cfRule type="containsText" dxfId="1061" priority="311" operator="containsText" text="Moderado">
      <formula>NOT(ISERROR(SEARCH("Moderado",P9)))</formula>
    </cfRule>
    <cfRule type="containsText" dxfId="1060" priority="312" operator="containsText" text="Bajo">
      <formula>NOT(ISERROR(SEARCH("Bajo",P9)))</formula>
    </cfRule>
  </conditionalFormatting>
  <conditionalFormatting sqref="S9:S10">
    <cfRule type="containsText" dxfId="1059" priority="305" operator="containsText" text="Extremo">
      <formula>NOT(ISERROR(SEARCH("Extremo",S9)))</formula>
    </cfRule>
    <cfRule type="containsText" dxfId="1058" priority="306" operator="containsText" text="Alto">
      <formula>NOT(ISERROR(SEARCH("Alto",S9)))</formula>
    </cfRule>
    <cfRule type="containsText" dxfId="1057" priority="307" operator="containsText" text="Moderado">
      <formula>NOT(ISERROR(SEARCH("Moderado",S9)))</formula>
    </cfRule>
    <cfRule type="containsText" dxfId="1056" priority="308" operator="containsText" text="Bajo">
      <formula>NOT(ISERROR(SEARCH("Bajo",S9)))</formula>
    </cfRule>
  </conditionalFormatting>
  <conditionalFormatting sqref="R9:R10">
    <cfRule type="containsText" dxfId="1055" priority="301" operator="containsText" text="ZONA DE RIESGO EXTREMA">
      <formula>NOT(ISERROR(SEARCH("ZONA DE RIESGO EXTREMA",R9)))</formula>
    </cfRule>
    <cfRule type="containsText" dxfId="1054" priority="302" operator="containsText" text="ZONA DE RIESGO ALTA">
      <formula>NOT(ISERROR(SEARCH("ZONA DE RIESGO ALTA",R9)))</formula>
    </cfRule>
    <cfRule type="containsText" dxfId="1053" priority="303" operator="containsText" text="ZONA DE RIESGO MODERADA">
      <formula>NOT(ISERROR(SEARCH("ZONA DE RIESGO MODERADA",R9)))</formula>
    </cfRule>
    <cfRule type="containsText" dxfId="1052" priority="304" operator="containsText" text="ZONA DE RIESGO BAJA">
      <formula>NOT(ISERROR(SEARCH("ZONA DE RIESGO BAJA",R9)))</formula>
    </cfRule>
  </conditionalFormatting>
  <conditionalFormatting sqref="P11">
    <cfRule type="containsText" dxfId="1051" priority="297" operator="containsText" text="Extremo">
      <formula>NOT(ISERROR(SEARCH("Extremo",P11)))</formula>
    </cfRule>
    <cfRule type="containsText" dxfId="1050" priority="298" operator="containsText" text="Alto">
      <formula>NOT(ISERROR(SEARCH("Alto",P11)))</formula>
    </cfRule>
    <cfRule type="containsText" dxfId="1049" priority="299" operator="containsText" text="Moderado">
      <formula>NOT(ISERROR(SEARCH("Moderado",P11)))</formula>
    </cfRule>
    <cfRule type="containsText" dxfId="1048" priority="300" operator="containsText" text="Bajo">
      <formula>NOT(ISERROR(SEARCH("Bajo",P11)))</formula>
    </cfRule>
  </conditionalFormatting>
  <conditionalFormatting sqref="S11">
    <cfRule type="containsText" dxfId="1047" priority="293" operator="containsText" text="Extremo">
      <formula>NOT(ISERROR(SEARCH("Extremo",S11)))</formula>
    </cfRule>
    <cfRule type="containsText" dxfId="1046" priority="294" operator="containsText" text="Alto">
      <formula>NOT(ISERROR(SEARCH("Alto",S11)))</formula>
    </cfRule>
    <cfRule type="containsText" dxfId="1045" priority="295" operator="containsText" text="Moderado">
      <formula>NOT(ISERROR(SEARCH("Moderado",S11)))</formula>
    </cfRule>
    <cfRule type="containsText" dxfId="1044" priority="296" operator="containsText" text="Bajo">
      <formula>NOT(ISERROR(SEARCH("Bajo",S11)))</formula>
    </cfRule>
  </conditionalFormatting>
  <conditionalFormatting sqref="R11">
    <cfRule type="containsText" dxfId="1043" priority="289" operator="containsText" text="ZONA DE RIESGO EXTREMA">
      <formula>NOT(ISERROR(SEARCH("ZONA DE RIESGO EXTREMA",R11)))</formula>
    </cfRule>
    <cfRule type="containsText" dxfId="1042" priority="290" operator="containsText" text="ZONA DE RIESGO ALTA">
      <formula>NOT(ISERROR(SEARCH("ZONA DE RIESGO ALTA",R11)))</formula>
    </cfRule>
    <cfRule type="containsText" dxfId="1041" priority="291" operator="containsText" text="ZONA DE RIESGO MODERADA">
      <formula>NOT(ISERROR(SEARCH("ZONA DE RIESGO MODERADA",R11)))</formula>
    </cfRule>
    <cfRule type="containsText" dxfId="1040" priority="292" operator="containsText" text="ZONA DE RIESGO BAJA">
      <formula>NOT(ISERROR(SEARCH("ZONA DE RIESGO BAJA",R11)))</formula>
    </cfRule>
  </conditionalFormatting>
  <conditionalFormatting sqref="S7">
    <cfRule type="containsText" dxfId="1039" priority="285" operator="containsText" text="Extremo">
      <formula>NOT(ISERROR(SEARCH("Extremo",S7)))</formula>
    </cfRule>
    <cfRule type="containsText" dxfId="1038" priority="286" operator="containsText" text="Alto">
      <formula>NOT(ISERROR(SEARCH("Alto",S7)))</formula>
    </cfRule>
    <cfRule type="containsText" dxfId="1037" priority="287" operator="containsText" text="Moderado">
      <formula>NOT(ISERROR(SEARCH("Moderado",S7)))</formula>
    </cfRule>
    <cfRule type="containsText" dxfId="1036" priority="288" operator="containsText" text="Bajo">
      <formula>NOT(ISERROR(SEARCH("Bajo",S7)))</formula>
    </cfRule>
  </conditionalFormatting>
  <conditionalFormatting sqref="R7">
    <cfRule type="containsText" dxfId="1035" priority="281" operator="containsText" text="ZONA DE RIESGO EXTREMA">
      <formula>NOT(ISERROR(SEARCH("ZONA DE RIESGO EXTREMA",R7)))</formula>
    </cfRule>
    <cfRule type="containsText" dxfId="1034" priority="282" operator="containsText" text="ZONA DE RIESGO ALTA">
      <formula>NOT(ISERROR(SEARCH("ZONA DE RIESGO ALTA",R7)))</formula>
    </cfRule>
    <cfRule type="containsText" dxfId="1033" priority="283" operator="containsText" text="ZONA DE RIESGO MODERADA">
      <formula>NOT(ISERROR(SEARCH("ZONA DE RIESGO MODERADA",R7)))</formula>
    </cfRule>
    <cfRule type="containsText" dxfId="1032" priority="284" operator="containsText" text="ZONA DE RIESGO BAJA">
      <formula>NOT(ISERROR(SEARCH("ZONA DE RIESGO BAJA",R7)))</formula>
    </cfRule>
  </conditionalFormatting>
  <conditionalFormatting sqref="AC4">
    <cfRule type="containsText" dxfId="1031" priority="277" operator="containsText" text="Extremo">
      <formula>NOT(ISERROR(SEARCH("Extremo",AC4)))</formula>
    </cfRule>
    <cfRule type="containsText" dxfId="1030" priority="278" operator="containsText" text="Alto">
      <formula>NOT(ISERROR(SEARCH("Alto",AC4)))</formula>
    </cfRule>
    <cfRule type="containsText" dxfId="1029" priority="279" operator="containsText" text="Moderado">
      <formula>NOT(ISERROR(SEARCH("Moderado",AC4)))</formula>
    </cfRule>
    <cfRule type="containsText" dxfId="1028" priority="280" operator="containsText" text="Bajo">
      <formula>NOT(ISERROR(SEARCH("Bajo",AC4)))</formula>
    </cfRule>
  </conditionalFormatting>
  <conditionalFormatting sqref="AC5">
    <cfRule type="containsText" dxfId="1027" priority="273" operator="containsText" text="Extremo">
      <formula>NOT(ISERROR(SEARCH("Extremo",AC5)))</formula>
    </cfRule>
    <cfRule type="containsText" dxfId="1026" priority="274" operator="containsText" text="Alto">
      <formula>NOT(ISERROR(SEARCH("Alto",AC5)))</formula>
    </cfRule>
    <cfRule type="containsText" dxfId="1025" priority="275" operator="containsText" text="Moderado">
      <formula>NOT(ISERROR(SEARCH("Moderado",AC5)))</formula>
    </cfRule>
    <cfRule type="containsText" dxfId="1024" priority="276" operator="containsText" text="Bajo">
      <formula>NOT(ISERROR(SEARCH("Bajo",AC5)))</formula>
    </cfRule>
  </conditionalFormatting>
  <conditionalFormatting sqref="AE5">
    <cfRule type="containsText" dxfId="1023" priority="265" operator="containsText" text="ZONA DE RIESGO EXTREMA">
      <formula>NOT(ISERROR(SEARCH("ZONA DE RIESGO EXTREMA",AE5)))</formula>
    </cfRule>
    <cfRule type="containsText" dxfId="1022" priority="266" operator="containsText" text="ZONA DE RIESGO ALTA">
      <formula>NOT(ISERROR(SEARCH("ZONA DE RIESGO ALTA",AE5)))</formula>
    </cfRule>
    <cfRule type="containsText" dxfId="1021" priority="267" operator="containsText" text="ZONA DE RIESGO MODERADA">
      <formula>NOT(ISERROR(SEARCH("ZONA DE RIESGO MODERADA",AE5)))</formula>
    </cfRule>
    <cfRule type="containsText" dxfId="1020" priority="268" operator="containsText" text="ZONA DE RIESGO BAJA">
      <formula>NOT(ISERROR(SEARCH("ZONA DE RIESGO BAJA",AE5)))</formula>
    </cfRule>
  </conditionalFormatting>
  <conditionalFormatting sqref="AF4:AF5">
    <cfRule type="containsText" dxfId="1019" priority="269" operator="containsText" text="Extremo">
      <formula>NOT(ISERROR(SEARCH("Extremo",AF4)))</formula>
    </cfRule>
    <cfRule type="containsText" dxfId="1018" priority="270" operator="containsText" text="Alto">
      <formula>NOT(ISERROR(SEARCH("Alto",AF4)))</formula>
    </cfRule>
    <cfRule type="containsText" dxfId="1017" priority="271" operator="containsText" text="Moderado">
      <formula>NOT(ISERROR(SEARCH("Moderado",AF4)))</formula>
    </cfRule>
    <cfRule type="containsText" dxfId="1016" priority="272" operator="containsText" text="Bajo">
      <formula>NOT(ISERROR(SEARCH("Bajo",AF4)))</formula>
    </cfRule>
  </conditionalFormatting>
  <conditionalFormatting sqref="AE4">
    <cfRule type="containsText" dxfId="1015" priority="261" operator="containsText" text="ZONA DE RIESGO EXTREMA">
      <formula>NOT(ISERROR(SEARCH("ZONA DE RIESGO EXTREMA",AE4)))</formula>
    </cfRule>
    <cfRule type="containsText" dxfId="1014" priority="262" operator="containsText" text="ZONA DE RIESGO ALTA">
      <formula>NOT(ISERROR(SEARCH("ZONA DE RIESGO ALTA",AE4)))</formula>
    </cfRule>
    <cfRule type="containsText" dxfId="1013" priority="263" operator="containsText" text="ZONA DE RIESGO MODERADA">
      <formula>NOT(ISERROR(SEARCH("ZONA DE RIESGO MODERADA",AE4)))</formula>
    </cfRule>
    <cfRule type="containsText" dxfId="1012" priority="264" operator="containsText" text="ZONA DE RIESGO BAJA">
      <formula>NOT(ISERROR(SEARCH("ZONA DE RIESGO BAJA",AE4)))</formula>
    </cfRule>
  </conditionalFormatting>
  <conditionalFormatting sqref="AC7">
    <cfRule type="containsText" dxfId="1011" priority="257" operator="containsText" text="Extremo">
      <formula>NOT(ISERROR(SEARCH("Extremo",AC7)))</formula>
    </cfRule>
    <cfRule type="containsText" dxfId="1010" priority="258" operator="containsText" text="Alto">
      <formula>NOT(ISERROR(SEARCH("Alto",AC7)))</formula>
    </cfRule>
    <cfRule type="containsText" dxfId="1009" priority="259" operator="containsText" text="Moderado">
      <formula>NOT(ISERROR(SEARCH("Moderado",AC7)))</formula>
    </cfRule>
    <cfRule type="containsText" dxfId="1008" priority="260" operator="containsText" text="Bajo">
      <formula>NOT(ISERROR(SEARCH("Bajo",AC7)))</formula>
    </cfRule>
  </conditionalFormatting>
  <conditionalFormatting sqref="AC9:AC10">
    <cfRule type="containsText" dxfId="1007" priority="253" operator="containsText" text="Extremo">
      <formula>NOT(ISERROR(SEARCH("Extremo",AC9)))</formula>
    </cfRule>
    <cfRule type="containsText" dxfId="1006" priority="254" operator="containsText" text="Alto">
      <formula>NOT(ISERROR(SEARCH("Alto",AC9)))</formula>
    </cfRule>
    <cfRule type="containsText" dxfId="1005" priority="255" operator="containsText" text="Moderado">
      <formula>NOT(ISERROR(SEARCH("Moderado",AC9)))</formula>
    </cfRule>
    <cfRule type="containsText" dxfId="1004" priority="256" operator="containsText" text="Bajo">
      <formula>NOT(ISERROR(SEARCH("Bajo",AC9)))</formula>
    </cfRule>
  </conditionalFormatting>
  <conditionalFormatting sqref="AF9:AF10">
    <cfRule type="containsText" dxfId="1003" priority="249" operator="containsText" text="Extremo">
      <formula>NOT(ISERROR(SEARCH("Extremo",AF9)))</formula>
    </cfRule>
    <cfRule type="containsText" dxfId="1002" priority="250" operator="containsText" text="Alto">
      <formula>NOT(ISERROR(SEARCH("Alto",AF9)))</formula>
    </cfRule>
    <cfRule type="containsText" dxfId="1001" priority="251" operator="containsText" text="Moderado">
      <formula>NOT(ISERROR(SEARCH("Moderado",AF9)))</formula>
    </cfRule>
    <cfRule type="containsText" dxfId="1000" priority="252" operator="containsText" text="Bajo">
      <formula>NOT(ISERROR(SEARCH("Bajo",AF9)))</formula>
    </cfRule>
  </conditionalFormatting>
  <conditionalFormatting sqref="AE9:AE10">
    <cfRule type="containsText" dxfId="999" priority="245" operator="containsText" text="ZONA DE RIESGO EXTREMA">
      <formula>NOT(ISERROR(SEARCH("ZONA DE RIESGO EXTREMA",AE9)))</formula>
    </cfRule>
    <cfRule type="containsText" dxfId="998" priority="246" operator="containsText" text="ZONA DE RIESGO ALTA">
      <formula>NOT(ISERROR(SEARCH("ZONA DE RIESGO ALTA",AE9)))</formula>
    </cfRule>
    <cfRule type="containsText" dxfId="997" priority="247" operator="containsText" text="ZONA DE RIESGO MODERADA">
      <formula>NOT(ISERROR(SEARCH("ZONA DE RIESGO MODERADA",AE9)))</formula>
    </cfRule>
    <cfRule type="containsText" dxfId="996" priority="248" operator="containsText" text="ZONA DE RIESGO BAJA">
      <formula>NOT(ISERROR(SEARCH("ZONA DE RIESGO BAJA",AE9)))</formula>
    </cfRule>
  </conditionalFormatting>
  <conditionalFormatting sqref="AC11">
    <cfRule type="containsText" dxfId="995" priority="241" operator="containsText" text="Extremo">
      <formula>NOT(ISERROR(SEARCH("Extremo",AC11)))</formula>
    </cfRule>
    <cfRule type="containsText" dxfId="994" priority="242" operator="containsText" text="Alto">
      <formula>NOT(ISERROR(SEARCH("Alto",AC11)))</formula>
    </cfRule>
    <cfRule type="containsText" dxfId="993" priority="243" operator="containsText" text="Moderado">
      <formula>NOT(ISERROR(SEARCH("Moderado",AC11)))</formula>
    </cfRule>
    <cfRule type="containsText" dxfId="992" priority="244" operator="containsText" text="Bajo">
      <formula>NOT(ISERROR(SEARCH("Bajo",AC11)))</formula>
    </cfRule>
  </conditionalFormatting>
  <conditionalFormatting sqref="AF11">
    <cfRule type="containsText" dxfId="991" priority="237" operator="containsText" text="Extremo">
      <formula>NOT(ISERROR(SEARCH("Extremo",AF11)))</formula>
    </cfRule>
    <cfRule type="containsText" dxfId="990" priority="238" operator="containsText" text="Alto">
      <formula>NOT(ISERROR(SEARCH("Alto",AF11)))</formula>
    </cfRule>
    <cfRule type="containsText" dxfId="989" priority="239" operator="containsText" text="Moderado">
      <formula>NOT(ISERROR(SEARCH("Moderado",AF11)))</formula>
    </cfRule>
    <cfRule type="containsText" dxfId="988" priority="240" operator="containsText" text="Bajo">
      <formula>NOT(ISERROR(SEARCH("Bajo",AF11)))</formula>
    </cfRule>
  </conditionalFormatting>
  <conditionalFormatting sqref="AE11">
    <cfRule type="containsText" dxfId="987" priority="233" operator="containsText" text="ZONA DE RIESGO EXTREMA">
      <formula>NOT(ISERROR(SEARCH("ZONA DE RIESGO EXTREMA",AE11)))</formula>
    </cfRule>
    <cfRule type="containsText" dxfId="986" priority="234" operator="containsText" text="ZONA DE RIESGO ALTA">
      <formula>NOT(ISERROR(SEARCH("ZONA DE RIESGO ALTA",AE11)))</formula>
    </cfRule>
    <cfRule type="containsText" dxfId="985" priority="235" operator="containsText" text="ZONA DE RIESGO MODERADA">
      <formula>NOT(ISERROR(SEARCH("ZONA DE RIESGO MODERADA",AE11)))</formula>
    </cfRule>
    <cfRule type="containsText" dxfId="984" priority="236" operator="containsText" text="ZONA DE RIESGO BAJA">
      <formula>NOT(ISERROR(SEARCH("ZONA DE RIESGO BAJA",AE11)))</formula>
    </cfRule>
  </conditionalFormatting>
  <conditionalFormatting sqref="AF7">
    <cfRule type="containsText" dxfId="983" priority="229" operator="containsText" text="Extremo">
      <formula>NOT(ISERROR(SEARCH("Extremo",AF7)))</formula>
    </cfRule>
    <cfRule type="containsText" dxfId="982" priority="230" operator="containsText" text="Alto">
      <formula>NOT(ISERROR(SEARCH("Alto",AF7)))</formula>
    </cfRule>
    <cfRule type="containsText" dxfId="981" priority="231" operator="containsText" text="Moderado">
      <formula>NOT(ISERROR(SEARCH("Moderado",AF7)))</formula>
    </cfRule>
    <cfRule type="containsText" dxfId="980" priority="232" operator="containsText" text="Bajo">
      <formula>NOT(ISERROR(SEARCH("Bajo",AF7)))</formula>
    </cfRule>
  </conditionalFormatting>
  <conditionalFormatting sqref="AE7">
    <cfRule type="containsText" dxfId="979" priority="225" operator="containsText" text="ZONA DE RIESGO EXTREMA">
      <formula>NOT(ISERROR(SEARCH("ZONA DE RIESGO EXTREMA",AE7)))</formula>
    </cfRule>
    <cfRule type="containsText" dxfId="978" priority="226" operator="containsText" text="ZONA DE RIESGO ALTA">
      <formula>NOT(ISERROR(SEARCH("ZONA DE RIESGO ALTA",AE7)))</formula>
    </cfRule>
    <cfRule type="containsText" dxfId="977" priority="227" operator="containsText" text="ZONA DE RIESGO MODERADA">
      <formula>NOT(ISERROR(SEARCH("ZONA DE RIESGO MODERADA",AE7)))</formula>
    </cfRule>
    <cfRule type="containsText" dxfId="976" priority="228" operator="containsText" text="ZONA DE RIESGO BAJA">
      <formula>NOT(ISERROR(SEARCH("ZONA DE RIESGO BAJA",AE7)))</formula>
    </cfRule>
  </conditionalFormatting>
  <conditionalFormatting sqref="AP4">
    <cfRule type="containsText" dxfId="975" priority="109" operator="containsText" text="Extremo">
      <formula>NOT(ISERROR(SEARCH("Extremo",AP4)))</formula>
    </cfRule>
    <cfRule type="containsText" dxfId="974" priority="110" operator="containsText" text="Alto">
      <formula>NOT(ISERROR(SEARCH("Alto",AP4)))</formula>
    </cfRule>
    <cfRule type="containsText" dxfId="973" priority="111" operator="containsText" text="Moderado">
      <formula>NOT(ISERROR(SEARCH("Moderado",AP4)))</formula>
    </cfRule>
    <cfRule type="containsText" dxfId="972" priority="112" operator="containsText" text="Bajo">
      <formula>NOT(ISERROR(SEARCH("Bajo",AP4)))</formula>
    </cfRule>
  </conditionalFormatting>
  <conditionalFormatting sqref="AP5">
    <cfRule type="containsText" dxfId="971" priority="105" operator="containsText" text="Extremo">
      <formula>NOT(ISERROR(SEARCH("Extremo",AP5)))</formula>
    </cfRule>
    <cfRule type="containsText" dxfId="970" priority="106" operator="containsText" text="Alto">
      <formula>NOT(ISERROR(SEARCH("Alto",AP5)))</formula>
    </cfRule>
    <cfRule type="containsText" dxfId="969" priority="107" operator="containsText" text="Moderado">
      <formula>NOT(ISERROR(SEARCH("Moderado",AP5)))</formula>
    </cfRule>
    <cfRule type="containsText" dxfId="968" priority="108" operator="containsText" text="Bajo">
      <formula>NOT(ISERROR(SEARCH("Bajo",AP5)))</formula>
    </cfRule>
  </conditionalFormatting>
  <conditionalFormatting sqref="AR5">
    <cfRule type="containsText" dxfId="967" priority="97" operator="containsText" text="ZONA DE RIESGO EXTREMA">
      <formula>NOT(ISERROR(SEARCH("ZONA DE RIESGO EXTREMA",AR5)))</formula>
    </cfRule>
    <cfRule type="containsText" dxfId="966" priority="98" operator="containsText" text="ZONA DE RIESGO ALTA">
      <formula>NOT(ISERROR(SEARCH("ZONA DE RIESGO ALTA",AR5)))</formula>
    </cfRule>
    <cfRule type="containsText" dxfId="965" priority="99" operator="containsText" text="ZONA DE RIESGO MODERADA">
      <formula>NOT(ISERROR(SEARCH("ZONA DE RIESGO MODERADA",AR5)))</formula>
    </cfRule>
    <cfRule type="containsText" dxfId="964" priority="100" operator="containsText" text="ZONA DE RIESGO BAJA">
      <formula>NOT(ISERROR(SEARCH("ZONA DE RIESGO BAJA",AR5)))</formula>
    </cfRule>
  </conditionalFormatting>
  <conditionalFormatting sqref="AS4:AS5">
    <cfRule type="containsText" dxfId="963" priority="101" operator="containsText" text="Extremo">
      <formula>NOT(ISERROR(SEARCH("Extremo",AS4)))</formula>
    </cfRule>
    <cfRule type="containsText" dxfId="962" priority="102" operator="containsText" text="Alto">
      <formula>NOT(ISERROR(SEARCH("Alto",AS4)))</formula>
    </cfRule>
    <cfRule type="containsText" dxfId="961" priority="103" operator="containsText" text="Moderado">
      <formula>NOT(ISERROR(SEARCH("Moderado",AS4)))</formula>
    </cfRule>
    <cfRule type="containsText" dxfId="960" priority="104" operator="containsText" text="Bajo">
      <formula>NOT(ISERROR(SEARCH("Bajo",AS4)))</formula>
    </cfRule>
  </conditionalFormatting>
  <conditionalFormatting sqref="AR4">
    <cfRule type="containsText" dxfId="959" priority="93" operator="containsText" text="ZONA DE RIESGO EXTREMA">
      <formula>NOT(ISERROR(SEARCH("ZONA DE RIESGO EXTREMA",AR4)))</formula>
    </cfRule>
    <cfRule type="containsText" dxfId="958" priority="94" operator="containsText" text="ZONA DE RIESGO ALTA">
      <formula>NOT(ISERROR(SEARCH("ZONA DE RIESGO ALTA",AR4)))</formula>
    </cfRule>
    <cfRule type="containsText" dxfId="957" priority="95" operator="containsText" text="ZONA DE RIESGO MODERADA">
      <formula>NOT(ISERROR(SEARCH("ZONA DE RIESGO MODERADA",AR4)))</formula>
    </cfRule>
    <cfRule type="containsText" dxfId="956" priority="96" operator="containsText" text="ZONA DE RIESGO BAJA">
      <formula>NOT(ISERROR(SEARCH("ZONA DE RIESGO BAJA",AR4)))</formula>
    </cfRule>
  </conditionalFormatting>
  <conditionalFormatting sqref="AP7">
    <cfRule type="containsText" dxfId="955" priority="89" operator="containsText" text="Extremo">
      <formula>NOT(ISERROR(SEARCH("Extremo",AP7)))</formula>
    </cfRule>
    <cfRule type="containsText" dxfId="954" priority="90" operator="containsText" text="Alto">
      <formula>NOT(ISERROR(SEARCH("Alto",AP7)))</formula>
    </cfRule>
    <cfRule type="containsText" dxfId="953" priority="91" operator="containsText" text="Moderado">
      <formula>NOT(ISERROR(SEARCH("Moderado",AP7)))</formula>
    </cfRule>
    <cfRule type="containsText" dxfId="952" priority="92" operator="containsText" text="Bajo">
      <formula>NOT(ISERROR(SEARCH("Bajo",AP7)))</formula>
    </cfRule>
  </conditionalFormatting>
  <conditionalFormatting sqref="AP9:AP10">
    <cfRule type="containsText" dxfId="951" priority="85" operator="containsText" text="Extremo">
      <formula>NOT(ISERROR(SEARCH("Extremo",AP9)))</formula>
    </cfRule>
    <cfRule type="containsText" dxfId="950" priority="86" operator="containsText" text="Alto">
      <formula>NOT(ISERROR(SEARCH("Alto",AP9)))</formula>
    </cfRule>
    <cfRule type="containsText" dxfId="949" priority="87" operator="containsText" text="Moderado">
      <formula>NOT(ISERROR(SEARCH("Moderado",AP9)))</formula>
    </cfRule>
    <cfRule type="containsText" dxfId="948" priority="88" operator="containsText" text="Bajo">
      <formula>NOT(ISERROR(SEARCH("Bajo",AP9)))</formula>
    </cfRule>
  </conditionalFormatting>
  <conditionalFormatting sqref="AS9:AS10">
    <cfRule type="containsText" dxfId="947" priority="81" operator="containsText" text="Extremo">
      <formula>NOT(ISERROR(SEARCH("Extremo",AS9)))</formula>
    </cfRule>
    <cfRule type="containsText" dxfId="946" priority="82" operator="containsText" text="Alto">
      <formula>NOT(ISERROR(SEARCH("Alto",AS9)))</formula>
    </cfRule>
    <cfRule type="containsText" dxfId="945" priority="83" operator="containsText" text="Moderado">
      <formula>NOT(ISERROR(SEARCH("Moderado",AS9)))</formula>
    </cfRule>
    <cfRule type="containsText" dxfId="944" priority="84" operator="containsText" text="Bajo">
      <formula>NOT(ISERROR(SEARCH("Bajo",AS9)))</formula>
    </cfRule>
  </conditionalFormatting>
  <conditionalFormatting sqref="AR9:AR10">
    <cfRule type="containsText" dxfId="943" priority="77" operator="containsText" text="ZONA DE RIESGO EXTREMA">
      <formula>NOT(ISERROR(SEARCH("ZONA DE RIESGO EXTREMA",AR9)))</formula>
    </cfRule>
    <cfRule type="containsText" dxfId="942" priority="78" operator="containsText" text="ZONA DE RIESGO ALTA">
      <formula>NOT(ISERROR(SEARCH("ZONA DE RIESGO ALTA",AR9)))</formula>
    </cfRule>
    <cfRule type="containsText" dxfId="941" priority="79" operator="containsText" text="ZONA DE RIESGO MODERADA">
      <formula>NOT(ISERROR(SEARCH("ZONA DE RIESGO MODERADA",AR9)))</formula>
    </cfRule>
    <cfRule type="containsText" dxfId="940" priority="80" operator="containsText" text="ZONA DE RIESGO BAJA">
      <formula>NOT(ISERROR(SEARCH("ZONA DE RIESGO BAJA",AR9)))</formula>
    </cfRule>
  </conditionalFormatting>
  <conditionalFormatting sqref="AP11">
    <cfRule type="containsText" dxfId="939" priority="73" operator="containsText" text="Extremo">
      <formula>NOT(ISERROR(SEARCH("Extremo",AP11)))</formula>
    </cfRule>
    <cfRule type="containsText" dxfId="938" priority="74" operator="containsText" text="Alto">
      <formula>NOT(ISERROR(SEARCH("Alto",AP11)))</formula>
    </cfRule>
    <cfRule type="containsText" dxfId="937" priority="75" operator="containsText" text="Moderado">
      <formula>NOT(ISERROR(SEARCH("Moderado",AP11)))</formula>
    </cfRule>
    <cfRule type="containsText" dxfId="936" priority="76" operator="containsText" text="Bajo">
      <formula>NOT(ISERROR(SEARCH("Bajo",AP11)))</formula>
    </cfRule>
  </conditionalFormatting>
  <conditionalFormatting sqref="AS11">
    <cfRule type="containsText" dxfId="935" priority="69" operator="containsText" text="Extremo">
      <formula>NOT(ISERROR(SEARCH("Extremo",AS11)))</formula>
    </cfRule>
    <cfRule type="containsText" dxfId="934" priority="70" operator="containsText" text="Alto">
      <formula>NOT(ISERROR(SEARCH("Alto",AS11)))</formula>
    </cfRule>
    <cfRule type="containsText" dxfId="933" priority="71" operator="containsText" text="Moderado">
      <formula>NOT(ISERROR(SEARCH("Moderado",AS11)))</formula>
    </cfRule>
    <cfRule type="containsText" dxfId="932" priority="72" operator="containsText" text="Bajo">
      <formula>NOT(ISERROR(SEARCH("Bajo",AS11)))</formula>
    </cfRule>
  </conditionalFormatting>
  <conditionalFormatting sqref="AR11">
    <cfRule type="containsText" dxfId="931" priority="65" operator="containsText" text="ZONA DE RIESGO EXTREMA">
      <formula>NOT(ISERROR(SEARCH("ZONA DE RIESGO EXTREMA",AR11)))</formula>
    </cfRule>
    <cfRule type="containsText" dxfId="930" priority="66" operator="containsText" text="ZONA DE RIESGO ALTA">
      <formula>NOT(ISERROR(SEARCH("ZONA DE RIESGO ALTA",AR11)))</formula>
    </cfRule>
    <cfRule type="containsText" dxfId="929" priority="67" operator="containsText" text="ZONA DE RIESGO MODERADA">
      <formula>NOT(ISERROR(SEARCH("ZONA DE RIESGO MODERADA",AR11)))</formula>
    </cfRule>
    <cfRule type="containsText" dxfId="928" priority="68" operator="containsText" text="ZONA DE RIESGO BAJA">
      <formula>NOT(ISERROR(SEARCH("ZONA DE RIESGO BAJA",AR11)))</formula>
    </cfRule>
  </conditionalFormatting>
  <conditionalFormatting sqref="AS7">
    <cfRule type="containsText" dxfId="927" priority="61" operator="containsText" text="Extremo">
      <formula>NOT(ISERROR(SEARCH("Extremo",AS7)))</formula>
    </cfRule>
    <cfRule type="containsText" dxfId="926" priority="62" operator="containsText" text="Alto">
      <formula>NOT(ISERROR(SEARCH("Alto",AS7)))</formula>
    </cfRule>
    <cfRule type="containsText" dxfId="925" priority="63" operator="containsText" text="Moderado">
      <formula>NOT(ISERROR(SEARCH("Moderado",AS7)))</formula>
    </cfRule>
    <cfRule type="containsText" dxfId="924" priority="64" operator="containsText" text="Bajo">
      <formula>NOT(ISERROR(SEARCH("Bajo",AS7)))</formula>
    </cfRule>
  </conditionalFormatting>
  <conditionalFormatting sqref="AR7">
    <cfRule type="containsText" dxfId="923" priority="57" operator="containsText" text="ZONA DE RIESGO EXTREMA">
      <formula>NOT(ISERROR(SEARCH("ZONA DE RIESGO EXTREMA",AR7)))</formula>
    </cfRule>
    <cfRule type="containsText" dxfId="922" priority="58" operator="containsText" text="ZONA DE RIESGO ALTA">
      <formula>NOT(ISERROR(SEARCH("ZONA DE RIESGO ALTA",AR7)))</formula>
    </cfRule>
    <cfRule type="containsText" dxfId="921" priority="59" operator="containsText" text="ZONA DE RIESGO MODERADA">
      <formula>NOT(ISERROR(SEARCH("ZONA DE RIESGO MODERADA",AR7)))</formula>
    </cfRule>
    <cfRule type="containsText" dxfId="920" priority="60" operator="containsText" text="ZONA DE RIESGO BAJA">
      <formula>NOT(ISERROR(SEARCH("ZONA DE RIESGO BAJA",AR7)))</formula>
    </cfRule>
  </conditionalFormatting>
  <conditionalFormatting sqref="BC4">
    <cfRule type="containsText" dxfId="919" priority="53" operator="containsText" text="Extremo">
      <formula>NOT(ISERROR(SEARCH("Extremo",BC4)))</formula>
    </cfRule>
    <cfRule type="containsText" dxfId="918" priority="54" operator="containsText" text="Alto">
      <formula>NOT(ISERROR(SEARCH("Alto",BC4)))</formula>
    </cfRule>
    <cfRule type="containsText" dxfId="917" priority="55" operator="containsText" text="Moderado">
      <formula>NOT(ISERROR(SEARCH("Moderado",BC4)))</formula>
    </cfRule>
    <cfRule type="containsText" dxfId="916" priority="56" operator="containsText" text="Bajo">
      <formula>NOT(ISERROR(SEARCH("Bajo",BC4)))</formula>
    </cfRule>
  </conditionalFormatting>
  <conditionalFormatting sqref="BC5">
    <cfRule type="containsText" dxfId="915" priority="49" operator="containsText" text="Extremo">
      <formula>NOT(ISERROR(SEARCH("Extremo",BC5)))</formula>
    </cfRule>
    <cfRule type="containsText" dxfId="914" priority="50" operator="containsText" text="Alto">
      <formula>NOT(ISERROR(SEARCH("Alto",BC5)))</formula>
    </cfRule>
    <cfRule type="containsText" dxfId="913" priority="51" operator="containsText" text="Moderado">
      <formula>NOT(ISERROR(SEARCH("Moderado",BC5)))</formula>
    </cfRule>
    <cfRule type="containsText" dxfId="912" priority="52" operator="containsText" text="Bajo">
      <formula>NOT(ISERROR(SEARCH("Bajo",BC5)))</formula>
    </cfRule>
  </conditionalFormatting>
  <conditionalFormatting sqref="BE5">
    <cfRule type="containsText" dxfId="911" priority="41" operator="containsText" text="ZONA DE RIESGO EXTREMA">
      <formula>NOT(ISERROR(SEARCH("ZONA DE RIESGO EXTREMA",BE5)))</formula>
    </cfRule>
    <cfRule type="containsText" dxfId="910" priority="42" operator="containsText" text="ZONA DE RIESGO ALTA">
      <formula>NOT(ISERROR(SEARCH("ZONA DE RIESGO ALTA",BE5)))</formula>
    </cfRule>
    <cfRule type="containsText" dxfId="909" priority="43" operator="containsText" text="ZONA DE RIESGO MODERADA">
      <formula>NOT(ISERROR(SEARCH("ZONA DE RIESGO MODERADA",BE5)))</formula>
    </cfRule>
    <cfRule type="containsText" dxfId="908" priority="44" operator="containsText" text="ZONA DE RIESGO BAJA">
      <formula>NOT(ISERROR(SEARCH("ZONA DE RIESGO BAJA",BE5)))</formula>
    </cfRule>
  </conditionalFormatting>
  <conditionalFormatting sqref="BF4:BF5">
    <cfRule type="containsText" dxfId="907" priority="45" operator="containsText" text="Extremo">
      <formula>NOT(ISERROR(SEARCH("Extremo",BF4)))</formula>
    </cfRule>
    <cfRule type="containsText" dxfId="906" priority="46" operator="containsText" text="Alto">
      <formula>NOT(ISERROR(SEARCH("Alto",BF4)))</formula>
    </cfRule>
    <cfRule type="containsText" dxfId="905" priority="47" operator="containsText" text="Moderado">
      <formula>NOT(ISERROR(SEARCH("Moderado",BF4)))</formula>
    </cfRule>
    <cfRule type="containsText" dxfId="904" priority="48" operator="containsText" text="Bajo">
      <formula>NOT(ISERROR(SEARCH("Bajo",BF4)))</formula>
    </cfRule>
  </conditionalFormatting>
  <conditionalFormatting sqref="BE4">
    <cfRule type="containsText" dxfId="903" priority="37" operator="containsText" text="ZONA DE RIESGO EXTREMA">
      <formula>NOT(ISERROR(SEARCH("ZONA DE RIESGO EXTREMA",BE4)))</formula>
    </cfRule>
    <cfRule type="containsText" dxfId="902" priority="38" operator="containsText" text="ZONA DE RIESGO ALTA">
      <formula>NOT(ISERROR(SEARCH("ZONA DE RIESGO ALTA",BE4)))</formula>
    </cfRule>
    <cfRule type="containsText" dxfId="901" priority="39" operator="containsText" text="ZONA DE RIESGO MODERADA">
      <formula>NOT(ISERROR(SEARCH("ZONA DE RIESGO MODERADA",BE4)))</formula>
    </cfRule>
    <cfRule type="containsText" dxfId="900" priority="40" operator="containsText" text="ZONA DE RIESGO BAJA">
      <formula>NOT(ISERROR(SEARCH("ZONA DE RIESGO BAJA",BE4)))</formula>
    </cfRule>
  </conditionalFormatting>
  <conditionalFormatting sqref="BC7">
    <cfRule type="containsText" dxfId="899" priority="33" operator="containsText" text="Extremo">
      <formula>NOT(ISERROR(SEARCH("Extremo",BC7)))</formula>
    </cfRule>
    <cfRule type="containsText" dxfId="898" priority="34" operator="containsText" text="Alto">
      <formula>NOT(ISERROR(SEARCH("Alto",BC7)))</formula>
    </cfRule>
    <cfRule type="containsText" dxfId="897" priority="35" operator="containsText" text="Moderado">
      <formula>NOT(ISERROR(SEARCH("Moderado",BC7)))</formula>
    </cfRule>
    <cfRule type="containsText" dxfId="896" priority="36" operator="containsText" text="Bajo">
      <formula>NOT(ISERROR(SEARCH("Bajo",BC7)))</formula>
    </cfRule>
  </conditionalFormatting>
  <conditionalFormatting sqref="BC9:BC10">
    <cfRule type="containsText" dxfId="895" priority="29" operator="containsText" text="Extremo">
      <formula>NOT(ISERROR(SEARCH("Extremo",BC9)))</formula>
    </cfRule>
    <cfRule type="containsText" dxfId="894" priority="30" operator="containsText" text="Alto">
      <formula>NOT(ISERROR(SEARCH("Alto",BC9)))</formula>
    </cfRule>
    <cfRule type="containsText" dxfId="893" priority="31" operator="containsText" text="Moderado">
      <formula>NOT(ISERROR(SEARCH("Moderado",BC9)))</formula>
    </cfRule>
    <cfRule type="containsText" dxfId="892" priority="32" operator="containsText" text="Bajo">
      <formula>NOT(ISERROR(SEARCH("Bajo",BC9)))</formula>
    </cfRule>
  </conditionalFormatting>
  <conditionalFormatting sqref="BF9:BF10">
    <cfRule type="containsText" dxfId="891" priority="25" operator="containsText" text="Extremo">
      <formula>NOT(ISERROR(SEARCH("Extremo",BF9)))</formula>
    </cfRule>
    <cfRule type="containsText" dxfId="890" priority="26" operator="containsText" text="Alto">
      <formula>NOT(ISERROR(SEARCH("Alto",BF9)))</formula>
    </cfRule>
    <cfRule type="containsText" dxfId="889" priority="27" operator="containsText" text="Moderado">
      <formula>NOT(ISERROR(SEARCH("Moderado",BF9)))</formula>
    </cfRule>
    <cfRule type="containsText" dxfId="888" priority="28" operator="containsText" text="Bajo">
      <formula>NOT(ISERROR(SEARCH("Bajo",BF9)))</formula>
    </cfRule>
  </conditionalFormatting>
  <conditionalFormatting sqref="BE9:BE10">
    <cfRule type="containsText" dxfId="887" priority="21" operator="containsText" text="ZONA DE RIESGO EXTREMA">
      <formula>NOT(ISERROR(SEARCH("ZONA DE RIESGO EXTREMA",BE9)))</formula>
    </cfRule>
    <cfRule type="containsText" dxfId="886" priority="22" operator="containsText" text="ZONA DE RIESGO ALTA">
      <formula>NOT(ISERROR(SEARCH("ZONA DE RIESGO ALTA",BE9)))</formula>
    </cfRule>
    <cfRule type="containsText" dxfId="885" priority="23" operator="containsText" text="ZONA DE RIESGO MODERADA">
      <formula>NOT(ISERROR(SEARCH("ZONA DE RIESGO MODERADA",BE9)))</formula>
    </cfRule>
    <cfRule type="containsText" dxfId="884" priority="24" operator="containsText" text="ZONA DE RIESGO BAJA">
      <formula>NOT(ISERROR(SEARCH("ZONA DE RIESGO BAJA",BE9)))</formula>
    </cfRule>
  </conditionalFormatting>
  <conditionalFormatting sqref="BC11">
    <cfRule type="containsText" dxfId="883" priority="17" operator="containsText" text="Extremo">
      <formula>NOT(ISERROR(SEARCH("Extremo",BC11)))</formula>
    </cfRule>
    <cfRule type="containsText" dxfId="882" priority="18" operator="containsText" text="Alto">
      <formula>NOT(ISERROR(SEARCH("Alto",BC11)))</formula>
    </cfRule>
    <cfRule type="containsText" dxfId="881" priority="19" operator="containsText" text="Moderado">
      <formula>NOT(ISERROR(SEARCH("Moderado",BC11)))</formula>
    </cfRule>
    <cfRule type="containsText" dxfId="880" priority="20" operator="containsText" text="Bajo">
      <formula>NOT(ISERROR(SEARCH("Bajo",BC11)))</formula>
    </cfRule>
  </conditionalFormatting>
  <conditionalFormatting sqref="BF11">
    <cfRule type="containsText" dxfId="879" priority="13" operator="containsText" text="Extremo">
      <formula>NOT(ISERROR(SEARCH("Extremo",BF11)))</formula>
    </cfRule>
    <cfRule type="containsText" dxfId="878" priority="14" operator="containsText" text="Alto">
      <formula>NOT(ISERROR(SEARCH("Alto",BF11)))</formula>
    </cfRule>
    <cfRule type="containsText" dxfId="877" priority="15" operator="containsText" text="Moderado">
      <formula>NOT(ISERROR(SEARCH("Moderado",BF11)))</formula>
    </cfRule>
    <cfRule type="containsText" dxfId="876" priority="16" operator="containsText" text="Bajo">
      <formula>NOT(ISERROR(SEARCH("Bajo",BF11)))</formula>
    </cfRule>
  </conditionalFormatting>
  <conditionalFormatting sqref="BE11">
    <cfRule type="containsText" dxfId="875" priority="9" operator="containsText" text="ZONA DE RIESGO EXTREMA">
      <formula>NOT(ISERROR(SEARCH("ZONA DE RIESGO EXTREMA",BE11)))</formula>
    </cfRule>
    <cfRule type="containsText" dxfId="874" priority="10" operator="containsText" text="ZONA DE RIESGO ALTA">
      <formula>NOT(ISERROR(SEARCH("ZONA DE RIESGO ALTA",BE11)))</formula>
    </cfRule>
    <cfRule type="containsText" dxfId="873" priority="11" operator="containsText" text="ZONA DE RIESGO MODERADA">
      <formula>NOT(ISERROR(SEARCH("ZONA DE RIESGO MODERADA",BE11)))</formula>
    </cfRule>
    <cfRule type="containsText" dxfId="872" priority="12" operator="containsText" text="ZONA DE RIESGO BAJA">
      <formula>NOT(ISERROR(SEARCH("ZONA DE RIESGO BAJA",BE11)))</formula>
    </cfRule>
  </conditionalFormatting>
  <conditionalFormatting sqref="BF7">
    <cfRule type="containsText" dxfId="871" priority="5" operator="containsText" text="Extremo">
      <formula>NOT(ISERROR(SEARCH("Extremo",BF7)))</formula>
    </cfRule>
    <cfRule type="containsText" dxfId="870" priority="6" operator="containsText" text="Alto">
      <formula>NOT(ISERROR(SEARCH("Alto",BF7)))</formula>
    </cfRule>
    <cfRule type="containsText" dxfId="869" priority="7" operator="containsText" text="Moderado">
      <formula>NOT(ISERROR(SEARCH("Moderado",BF7)))</formula>
    </cfRule>
    <cfRule type="containsText" dxfId="868" priority="8" operator="containsText" text="Bajo">
      <formula>NOT(ISERROR(SEARCH("Bajo",BF7)))</formula>
    </cfRule>
  </conditionalFormatting>
  <conditionalFormatting sqref="BE7">
    <cfRule type="containsText" dxfId="867" priority="1" operator="containsText" text="ZONA DE RIESGO EXTREMA">
      <formula>NOT(ISERROR(SEARCH("ZONA DE RIESGO EXTREMA",BE7)))</formula>
    </cfRule>
    <cfRule type="containsText" dxfId="866" priority="2" operator="containsText" text="ZONA DE RIESGO ALTA">
      <formula>NOT(ISERROR(SEARCH("ZONA DE RIESGO ALTA",BE7)))</formula>
    </cfRule>
    <cfRule type="containsText" dxfId="865" priority="3" operator="containsText" text="ZONA DE RIESGO MODERADA">
      <formula>NOT(ISERROR(SEARCH("ZONA DE RIESGO MODERADA",BE7)))</formula>
    </cfRule>
    <cfRule type="containsText" dxfId="864" priority="4" operator="containsText" text="ZONA DE RIESGO BAJA">
      <formula>NOT(ISERROR(SEARCH("ZONA DE RIESGO BAJA",BE7)))</formula>
    </cfRule>
  </conditionalFormatting>
  <dataValidations count="5">
    <dataValidation type="list" allowBlank="1" showInputMessage="1" showErrorMessage="1" sqref="P4:P5 P7 P9:P11 AC4:AC5 AC7 AC9:AC11 AP4:AP5 AP7 AP9:AP11 BC4:BC5 BC7 BC9:BC11" xr:uid="{00000000-0002-0000-0600-000000000000}">
      <formula1>"Extremo,Alto,Moderado,Bajo"</formula1>
    </dataValidation>
    <dataValidation type="list" allowBlank="1" showInputMessage="1" showErrorMessage="1" sqref="O4:O5 R4:R5 O7 R9:R11 O9:O11 R7 AB4:AB5 AE4:AE5 AB7 AE9:AE11 AB9:AB11 AE7 AO4:AO5 AR4:AR5 AO7 AR9:AR11 AO9:AO11 AR7 BB4:BB5 BE4:BE5 BB7 BE9:BE11 BB9:BB11 BE7" xr:uid="{00000000-0002-0000-0600-000001000000}">
      <formula1>"Insignificante,Menor,Moderado,Mayor,Catastrofico"</formula1>
    </dataValidation>
    <dataValidation type="list" allowBlank="1" showInputMessage="1" showErrorMessage="1" sqref="N4:N5 Q4:Q5 N7 Q9:Q11 N9:N11 Q7 AA4:AA5 AD4:AD5 AA7 AD9:AD11 AA9:AA11 AD7 AN4:AN5 AQ4:AQ5 AN7 AQ9:AQ11 AN9:AN11 AQ7 BA4:BA5 BD4:BD5 BA7 BD9:BD11 BA9:BA11 BD7" xr:uid="{00000000-0002-0000-0600-000002000000}">
      <formula1>"1, 2, 3, 4, 5"</formula1>
    </dataValidation>
    <dataValidation type="list" allowBlank="1" showInputMessage="1" showErrorMessage="1" sqref="S9:S11 S7 AF7 AF4:AF5 AF9:AF11 S4:S5 AS9:AS11 AS7 AS4:AS5 BF9:BF11 BF7 BF4:BF5" xr:uid="{00000000-0002-0000-0600-000003000000}">
      <formula1>"Bajo,Moderado,Alto,Extremo"</formula1>
    </dataValidation>
    <dataValidation type="list" allowBlank="1" showInputMessage="1" showErrorMessage="1" sqref="D4:D5 D7 D9:D11" xr:uid="{00000000-0002-0000-0600-000004000000}">
      <formula1>#REF!</formula1>
    </dataValidation>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A1:BF14"/>
  <sheetViews>
    <sheetView topLeftCell="AT1" zoomScale="98" zoomScaleNormal="98" workbookViewId="0">
      <selection activeCell="AT1" sqref="AT1:AZ2"/>
    </sheetView>
  </sheetViews>
  <sheetFormatPr baseColWidth="10" defaultRowHeight="15" x14ac:dyDescent="0.25"/>
  <cols>
    <col min="1" max="1" width="4.85546875" customWidth="1"/>
    <col min="2" max="2" width="13.28515625" customWidth="1"/>
    <col min="3" max="3" width="21.7109375" customWidth="1"/>
    <col min="4" max="4" width="11.42578125" customWidth="1"/>
    <col min="5" max="5" width="47.28515625" customWidth="1"/>
    <col min="6" max="6" width="80.28515625" customWidth="1"/>
    <col min="7" max="7" width="14.42578125" customWidth="1"/>
    <col min="8" max="8" width="12.85546875" customWidth="1"/>
    <col min="9" max="9" width="12.7109375" customWidth="1"/>
    <col min="10" max="10" width="32.28515625" customWidth="1"/>
    <col min="11" max="11" width="18.42578125" customWidth="1"/>
    <col min="12" max="12" width="17.5703125" customWidth="1"/>
    <col min="13" max="13" width="14.42578125" customWidth="1"/>
    <col min="14" max="14" width="6.85546875" customWidth="1"/>
    <col min="15" max="15" width="7.42578125" customWidth="1"/>
    <col min="16" max="16" width="9.42578125" customWidth="1"/>
    <col min="17" max="17" width="5.28515625" customWidth="1"/>
    <col min="18" max="18" width="5.42578125" customWidth="1"/>
    <col min="19" max="19" width="7.140625" customWidth="1"/>
    <col min="20" max="20" width="87.85546875" customWidth="1"/>
    <col min="21" max="21" width="15.85546875" customWidth="1"/>
    <col min="22" max="22" width="14.85546875" customWidth="1"/>
    <col min="23" max="23" width="95.140625" customWidth="1"/>
    <col min="24" max="24" width="21.7109375" customWidth="1"/>
    <col min="25" max="25" width="22.28515625" customWidth="1"/>
    <col min="26" max="26" width="11.42578125" customWidth="1"/>
    <col min="27" max="27" width="6.85546875" customWidth="1"/>
    <col min="28" max="28" width="6" customWidth="1"/>
    <col min="29" max="29" width="5.5703125" customWidth="1"/>
    <col min="30" max="30" width="4.7109375" customWidth="1"/>
    <col min="31" max="31" width="4.85546875" customWidth="1"/>
    <col min="32" max="32" width="4.140625" customWidth="1"/>
    <col min="33" max="33" width="68.85546875" customWidth="1"/>
    <col min="34" max="34" width="19.5703125" customWidth="1"/>
    <col min="35" max="35" width="15.85546875" customWidth="1"/>
    <col min="36" max="36" width="87.5703125" customWidth="1"/>
    <col min="37" max="37" width="26" customWidth="1"/>
    <col min="38" max="38" width="19" customWidth="1"/>
    <col min="39" max="39" width="17.140625" customWidth="1"/>
    <col min="40" max="40" width="6.85546875" customWidth="1"/>
    <col min="41" max="41" width="4.28515625" customWidth="1"/>
    <col min="42" max="42" width="6.5703125" customWidth="1"/>
    <col min="43" max="43" width="4.140625" customWidth="1"/>
    <col min="44" max="44" width="6.28515625" customWidth="1"/>
    <col min="45" max="45" width="6.85546875" customWidth="1"/>
    <col min="46" max="46" width="68.140625" customWidth="1"/>
    <col min="47" max="47" width="18.140625" customWidth="1"/>
    <col min="48" max="48" width="16.42578125" customWidth="1"/>
    <col min="49" max="49" width="68.5703125" customWidth="1"/>
    <col min="50" max="50" width="19.85546875" customWidth="1"/>
    <col min="51" max="51" width="19.7109375" customWidth="1"/>
    <col min="52" max="52" width="14.85546875" customWidth="1"/>
  </cols>
  <sheetData>
    <row r="1" spans="1:58" ht="42.75" customHeight="1" thickBot="1" x14ac:dyDescent="0.3">
      <c r="A1" s="565"/>
      <c r="B1" s="597"/>
      <c r="C1" s="560" t="s">
        <v>313</v>
      </c>
      <c r="D1" s="560"/>
      <c r="E1" s="560"/>
      <c r="F1" s="560"/>
      <c r="G1" s="570"/>
      <c r="H1" s="569" t="s">
        <v>111</v>
      </c>
      <c r="I1" s="560"/>
      <c r="J1" s="560"/>
      <c r="K1" s="560"/>
      <c r="L1" s="560"/>
      <c r="M1" s="570"/>
      <c r="N1" s="632" t="s">
        <v>76</v>
      </c>
      <c r="O1" s="633"/>
      <c r="P1" s="633"/>
      <c r="Q1" s="633"/>
      <c r="R1" s="633"/>
      <c r="S1" s="634"/>
      <c r="T1" s="569" t="s">
        <v>218</v>
      </c>
      <c r="U1" s="560"/>
      <c r="V1" s="560"/>
      <c r="W1" s="560"/>
      <c r="X1" s="560"/>
      <c r="Y1" s="560"/>
      <c r="Z1" s="570"/>
      <c r="AA1" s="629" t="s">
        <v>76</v>
      </c>
      <c r="AB1" s="630"/>
      <c r="AC1" s="630"/>
      <c r="AD1" s="630"/>
      <c r="AE1" s="630"/>
      <c r="AF1" s="631"/>
      <c r="AG1" s="569" t="s">
        <v>370</v>
      </c>
      <c r="AH1" s="560"/>
      <c r="AI1" s="560"/>
      <c r="AJ1" s="560"/>
      <c r="AK1" s="560"/>
      <c r="AL1" s="560"/>
      <c r="AM1" s="570"/>
      <c r="AN1" s="629" t="s">
        <v>76</v>
      </c>
      <c r="AO1" s="630"/>
      <c r="AP1" s="630"/>
      <c r="AQ1" s="630"/>
      <c r="AR1" s="630"/>
      <c r="AS1" s="631"/>
      <c r="AT1" s="569" t="s">
        <v>468</v>
      </c>
      <c r="AU1" s="560"/>
      <c r="AV1" s="560"/>
      <c r="AW1" s="560"/>
      <c r="AX1" s="560"/>
      <c r="AY1" s="560"/>
      <c r="AZ1" s="570"/>
      <c r="BA1" s="629" t="s">
        <v>76</v>
      </c>
      <c r="BB1" s="630"/>
      <c r="BC1" s="630"/>
      <c r="BD1" s="630"/>
      <c r="BE1" s="630"/>
      <c r="BF1" s="631"/>
    </row>
    <row r="2" spans="1:58" ht="48.75" customHeight="1" thickBot="1" x14ac:dyDescent="0.3">
      <c r="A2" s="567"/>
      <c r="B2" s="598"/>
      <c r="C2" s="572"/>
      <c r="D2" s="572"/>
      <c r="E2" s="572"/>
      <c r="F2" s="572"/>
      <c r="G2" s="573"/>
      <c r="H2" s="571"/>
      <c r="I2" s="572"/>
      <c r="J2" s="572"/>
      <c r="K2" s="572"/>
      <c r="L2" s="572"/>
      <c r="M2" s="573"/>
      <c r="N2" s="608" t="s">
        <v>67</v>
      </c>
      <c r="O2" s="609"/>
      <c r="P2" s="610"/>
      <c r="Q2" s="611" t="s">
        <v>75</v>
      </c>
      <c r="R2" s="612"/>
      <c r="S2" s="613"/>
      <c r="T2" s="571"/>
      <c r="U2" s="572"/>
      <c r="V2" s="572"/>
      <c r="W2" s="572"/>
      <c r="X2" s="572"/>
      <c r="Y2" s="572"/>
      <c r="Z2" s="573"/>
      <c r="AA2" s="608" t="s">
        <v>67</v>
      </c>
      <c r="AB2" s="609"/>
      <c r="AC2" s="610"/>
      <c r="AD2" s="611" t="s">
        <v>75</v>
      </c>
      <c r="AE2" s="612"/>
      <c r="AF2" s="613"/>
      <c r="AG2" s="571"/>
      <c r="AH2" s="572"/>
      <c r="AI2" s="572"/>
      <c r="AJ2" s="572"/>
      <c r="AK2" s="572"/>
      <c r="AL2" s="572"/>
      <c r="AM2" s="573"/>
      <c r="AN2" s="608" t="s">
        <v>67</v>
      </c>
      <c r="AO2" s="609"/>
      <c r="AP2" s="610"/>
      <c r="AQ2" s="611" t="s">
        <v>75</v>
      </c>
      <c r="AR2" s="612"/>
      <c r="AS2" s="613"/>
      <c r="AT2" s="571"/>
      <c r="AU2" s="572"/>
      <c r="AV2" s="572"/>
      <c r="AW2" s="572"/>
      <c r="AX2" s="572"/>
      <c r="AY2" s="572"/>
      <c r="AZ2" s="573"/>
      <c r="BA2" s="608" t="s">
        <v>67</v>
      </c>
      <c r="BB2" s="609"/>
      <c r="BC2" s="610"/>
      <c r="BD2" s="611" t="s">
        <v>75</v>
      </c>
      <c r="BE2" s="612"/>
      <c r="BF2" s="613"/>
    </row>
    <row r="3" spans="1:58" ht="97.5" customHeight="1" thickBot="1" x14ac:dyDescent="0.3">
      <c r="A3" s="7" t="s">
        <v>9</v>
      </c>
      <c r="B3" s="7" t="s">
        <v>1</v>
      </c>
      <c r="C3" s="7" t="s">
        <v>10</v>
      </c>
      <c r="D3" s="8" t="s">
        <v>11</v>
      </c>
      <c r="E3" s="7" t="s">
        <v>81</v>
      </c>
      <c r="F3" s="7" t="s">
        <v>150</v>
      </c>
      <c r="G3" s="230" t="s">
        <v>173</v>
      </c>
      <c r="H3" s="231" t="s">
        <v>174</v>
      </c>
      <c r="I3" s="100" t="s">
        <v>147</v>
      </c>
      <c r="J3" s="100" t="s">
        <v>12</v>
      </c>
      <c r="K3" s="106" t="s">
        <v>62</v>
      </c>
      <c r="L3" s="99" t="s">
        <v>206</v>
      </c>
      <c r="M3" s="108" t="s">
        <v>79</v>
      </c>
      <c r="N3" s="89" t="s">
        <v>68</v>
      </c>
      <c r="O3" s="90" t="s">
        <v>69</v>
      </c>
      <c r="P3" s="91" t="s">
        <v>70</v>
      </c>
      <c r="Q3" s="260" t="s">
        <v>68</v>
      </c>
      <c r="R3" s="260" t="s">
        <v>69</v>
      </c>
      <c r="S3" s="260" t="s">
        <v>70</v>
      </c>
      <c r="T3" s="7" t="s">
        <v>150</v>
      </c>
      <c r="U3" s="231" t="s">
        <v>221</v>
      </c>
      <c r="V3" s="100" t="s">
        <v>147</v>
      </c>
      <c r="W3" s="100" t="s">
        <v>12</v>
      </c>
      <c r="X3" s="106" t="s">
        <v>62</v>
      </c>
      <c r="Y3" s="99" t="s">
        <v>206</v>
      </c>
      <c r="Z3" s="108" t="s">
        <v>79</v>
      </c>
      <c r="AA3" s="89" t="s">
        <v>68</v>
      </c>
      <c r="AB3" s="90" t="s">
        <v>69</v>
      </c>
      <c r="AC3" s="91" t="s">
        <v>70</v>
      </c>
      <c r="AD3" s="260" t="s">
        <v>68</v>
      </c>
      <c r="AE3" s="260" t="s">
        <v>69</v>
      </c>
      <c r="AF3" s="260" t="s">
        <v>70</v>
      </c>
      <c r="AG3" s="7" t="s">
        <v>150</v>
      </c>
      <c r="AH3" s="231" t="s">
        <v>365</v>
      </c>
      <c r="AI3" s="100" t="s">
        <v>147</v>
      </c>
      <c r="AJ3" s="100" t="s">
        <v>12</v>
      </c>
      <c r="AK3" s="106" t="s">
        <v>62</v>
      </c>
      <c r="AL3" s="99" t="s">
        <v>206</v>
      </c>
      <c r="AM3" s="108" t="s">
        <v>79</v>
      </c>
      <c r="AN3" s="89" t="s">
        <v>68</v>
      </c>
      <c r="AO3" s="90" t="s">
        <v>69</v>
      </c>
      <c r="AP3" s="91" t="s">
        <v>70</v>
      </c>
      <c r="AQ3" s="260" t="s">
        <v>68</v>
      </c>
      <c r="AR3" s="260" t="s">
        <v>69</v>
      </c>
      <c r="AS3" s="260" t="s">
        <v>70</v>
      </c>
      <c r="AT3" s="7" t="s">
        <v>150</v>
      </c>
      <c r="AU3" s="231" t="s">
        <v>463</v>
      </c>
      <c r="AV3" s="100" t="s">
        <v>147</v>
      </c>
      <c r="AW3" s="100" t="s">
        <v>12</v>
      </c>
      <c r="AX3" s="106" t="s">
        <v>62</v>
      </c>
      <c r="AY3" s="99" t="s">
        <v>206</v>
      </c>
      <c r="AZ3" s="108" t="s">
        <v>79</v>
      </c>
      <c r="BA3" s="89" t="s">
        <v>68</v>
      </c>
      <c r="BB3" s="90" t="s">
        <v>69</v>
      </c>
      <c r="BC3" s="91" t="s">
        <v>70</v>
      </c>
      <c r="BD3" s="260" t="s">
        <v>68</v>
      </c>
      <c r="BE3" s="260" t="s">
        <v>69</v>
      </c>
      <c r="BF3" s="260" t="s">
        <v>70</v>
      </c>
    </row>
    <row r="4" spans="1:58" ht="243.75" customHeight="1" x14ac:dyDescent="0.25">
      <c r="A4" s="11">
        <v>1</v>
      </c>
      <c r="B4" s="116" t="s">
        <v>35</v>
      </c>
      <c r="C4" s="120" t="s">
        <v>63</v>
      </c>
      <c r="D4" s="1" t="s">
        <v>13</v>
      </c>
      <c r="E4" s="9" t="s">
        <v>98</v>
      </c>
      <c r="F4" s="239" t="s">
        <v>235</v>
      </c>
      <c r="G4" s="234">
        <v>2</v>
      </c>
      <c r="H4" s="25">
        <v>2</v>
      </c>
      <c r="I4" s="171">
        <v>1</v>
      </c>
      <c r="J4" s="41" t="s">
        <v>126</v>
      </c>
      <c r="K4" s="42" t="s">
        <v>127</v>
      </c>
      <c r="L4" s="253">
        <v>0.5</v>
      </c>
      <c r="M4" s="13">
        <v>0.13</v>
      </c>
      <c r="N4" s="65">
        <v>3</v>
      </c>
      <c r="O4" s="123" t="s">
        <v>71</v>
      </c>
      <c r="P4" s="74" t="s">
        <v>72</v>
      </c>
      <c r="Q4" s="28">
        <v>2</v>
      </c>
      <c r="R4" s="74" t="s">
        <v>71</v>
      </c>
      <c r="S4" s="74" t="s">
        <v>74</v>
      </c>
      <c r="T4" s="281" t="s">
        <v>258</v>
      </c>
      <c r="U4" s="25">
        <v>2</v>
      </c>
      <c r="V4" s="250">
        <v>1</v>
      </c>
      <c r="W4" s="277" t="s">
        <v>268</v>
      </c>
      <c r="X4" s="312" t="s">
        <v>234</v>
      </c>
      <c r="Y4" s="252">
        <f>V4/U4</f>
        <v>0.5</v>
      </c>
      <c r="Z4" s="13">
        <f>(V4*0.25)/U4</f>
        <v>0.125</v>
      </c>
      <c r="AA4" s="65">
        <v>3</v>
      </c>
      <c r="AB4" s="123" t="s">
        <v>71</v>
      </c>
      <c r="AC4" s="311" t="s">
        <v>72</v>
      </c>
      <c r="AD4" s="387">
        <v>2</v>
      </c>
      <c r="AE4" s="384" t="s">
        <v>71</v>
      </c>
      <c r="AF4" s="384" t="s">
        <v>74</v>
      </c>
      <c r="AG4" s="281" t="s">
        <v>258</v>
      </c>
      <c r="AH4" s="25">
        <v>2</v>
      </c>
      <c r="AI4" s="250">
        <v>1</v>
      </c>
      <c r="AJ4" s="408" t="s">
        <v>386</v>
      </c>
      <c r="AK4" s="312" t="s">
        <v>383</v>
      </c>
      <c r="AL4" s="252">
        <f>AI4/AH4</f>
        <v>0.5</v>
      </c>
      <c r="AM4" s="13">
        <f>(AI4*0.25)/AH4</f>
        <v>0.125</v>
      </c>
      <c r="AN4" s="65">
        <v>3</v>
      </c>
      <c r="AO4" s="123" t="s">
        <v>71</v>
      </c>
      <c r="AP4" s="399" t="s">
        <v>72</v>
      </c>
      <c r="AQ4" s="387">
        <v>2</v>
      </c>
      <c r="AR4" s="399" t="s">
        <v>71</v>
      </c>
      <c r="AS4" s="399" t="s">
        <v>74</v>
      </c>
      <c r="AT4" s="281" t="s">
        <v>258</v>
      </c>
      <c r="AU4" s="25">
        <v>2</v>
      </c>
      <c r="AV4" s="536">
        <v>1</v>
      </c>
      <c r="AW4" s="535" t="s">
        <v>492</v>
      </c>
      <c r="AX4" s="312" t="s">
        <v>493</v>
      </c>
      <c r="AY4" s="252">
        <f>AV4/AU4</f>
        <v>0.5</v>
      </c>
      <c r="AZ4" s="13">
        <f>(AV4*0.25)/AU4</f>
        <v>0.125</v>
      </c>
      <c r="BA4" s="65">
        <v>3</v>
      </c>
      <c r="BB4" s="123" t="s">
        <v>71</v>
      </c>
      <c r="BC4" s="527" t="s">
        <v>72</v>
      </c>
      <c r="BD4" s="387">
        <v>2</v>
      </c>
      <c r="BE4" s="527" t="s">
        <v>71</v>
      </c>
      <c r="BF4" s="527" t="s">
        <v>74</v>
      </c>
    </row>
    <row r="5" spans="1:58" ht="384" x14ac:dyDescent="0.25">
      <c r="A5" s="11">
        <v>2</v>
      </c>
      <c r="B5" s="116" t="s">
        <v>35</v>
      </c>
      <c r="C5" s="57" t="s">
        <v>96</v>
      </c>
      <c r="D5" s="1" t="s">
        <v>13</v>
      </c>
      <c r="E5" s="24" t="s">
        <v>102</v>
      </c>
      <c r="F5" s="44" t="s">
        <v>236</v>
      </c>
      <c r="G5" s="235">
        <v>1</v>
      </c>
      <c r="H5" s="25">
        <v>1</v>
      </c>
      <c r="I5" s="43"/>
      <c r="J5" s="39" t="s">
        <v>128</v>
      </c>
      <c r="K5" s="2"/>
      <c r="L5" s="48" t="s">
        <v>132</v>
      </c>
      <c r="M5" s="13" t="s">
        <v>132</v>
      </c>
      <c r="N5" s="65">
        <v>3</v>
      </c>
      <c r="O5" s="123" t="s">
        <v>71</v>
      </c>
      <c r="P5" s="74" t="s">
        <v>72</v>
      </c>
      <c r="Q5" s="28">
        <v>1</v>
      </c>
      <c r="R5" s="74" t="s">
        <v>203</v>
      </c>
      <c r="S5" s="74" t="s">
        <v>204</v>
      </c>
      <c r="T5" s="282" t="s">
        <v>259</v>
      </c>
      <c r="U5" s="25">
        <v>1</v>
      </c>
      <c r="V5" s="43">
        <v>1</v>
      </c>
      <c r="W5" s="71" t="s">
        <v>264</v>
      </c>
      <c r="X5" s="41"/>
      <c r="Y5" s="252">
        <f>V5/U5</f>
        <v>1</v>
      </c>
      <c r="Z5" s="13">
        <f>(V5*0.25)/U5</f>
        <v>0.25</v>
      </c>
      <c r="AA5" s="65">
        <v>3</v>
      </c>
      <c r="AB5" s="123" t="s">
        <v>71</v>
      </c>
      <c r="AC5" s="311" t="s">
        <v>72</v>
      </c>
      <c r="AD5" s="271">
        <v>1</v>
      </c>
      <c r="AE5" s="270" t="s">
        <v>203</v>
      </c>
      <c r="AF5" s="270" t="s">
        <v>204</v>
      </c>
      <c r="AG5" s="282" t="s">
        <v>388</v>
      </c>
      <c r="AH5" s="25">
        <v>1</v>
      </c>
      <c r="AI5" s="43">
        <v>1</v>
      </c>
      <c r="AJ5" s="71" t="s">
        <v>384</v>
      </c>
      <c r="AK5" s="41"/>
      <c r="AL5" s="252">
        <f t="shared" ref="AL5:AL7" si="0">AI5/AH5</f>
        <v>1</v>
      </c>
      <c r="AM5" s="13">
        <f t="shared" ref="AM5:AM7" si="1">(AI5*0.25)/AH5</f>
        <v>0.25</v>
      </c>
      <c r="AN5" s="65">
        <v>3</v>
      </c>
      <c r="AO5" s="123" t="s">
        <v>71</v>
      </c>
      <c r="AP5" s="399" t="s">
        <v>72</v>
      </c>
      <c r="AQ5" s="387">
        <v>1</v>
      </c>
      <c r="AR5" s="399" t="s">
        <v>203</v>
      </c>
      <c r="AS5" s="399" t="s">
        <v>204</v>
      </c>
      <c r="AT5" s="282" t="s">
        <v>388</v>
      </c>
      <c r="AU5" s="25">
        <v>1</v>
      </c>
      <c r="AV5" s="43">
        <v>1</v>
      </c>
      <c r="AW5" s="71" t="s">
        <v>494</v>
      </c>
      <c r="AX5" s="41"/>
      <c r="AY5" s="252">
        <f t="shared" ref="AY5:AY7" si="2">AV5/AU5</f>
        <v>1</v>
      </c>
      <c r="AZ5" s="13">
        <f t="shared" ref="AZ5:AZ7" si="3">(AV5*0.25)/AU5</f>
        <v>0.25</v>
      </c>
      <c r="BA5" s="65">
        <v>3</v>
      </c>
      <c r="BB5" s="123" t="s">
        <v>71</v>
      </c>
      <c r="BC5" s="527" t="s">
        <v>72</v>
      </c>
      <c r="BD5" s="387">
        <v>1</v>
      </c>
      <c r="BE5" s="527" t="s">
        <v>203</v>
      </c>
      <c r="BF5" s="527" t="s">
        <v>204</v>
      </c>
    </row>
    <row r="6" spans="1:58" ht="197.25" customHeight="1" x14ac:dyDescent="0.25">
      <c r="A6" s="11">
        <v>3</v>
      </c>
      <c r="B6" s="116" t="s">
        <v>35</v>
      </c>
      <c r="C6" s="121" t="s">
        <v>64</v>
      </c>
      <c r="D6" s="1" t="s">
        <v>13</v>
      </c>
      <c r="E6" s="9" t="s">
        <v>100</v>
      </c>
      <c r="F6" s="40" t="s">
        <v>191</v>
      </c>
      <c r="G6" s="235">
        <v>1</v>
      </c>
      <c r="H6" s="25">
        <v>1</v>
      </c>
      <c r="I6" s="39">
        <v>1</v>
      </c>
      <c r="J6" s="44" t="s">
        <v>129</v>
      </c>
      <c r="K6" s="39"/>
      <c r="L6" s="252">
        <v>1</v>
      </c>
      <c r="M6" s="13">
        <v>0.25</v>
      </c>
      <c r="N6" s="65">
        <v>3</v>
      </c>
      <c r="O6" s="123" t="s">
        <v>71</v>
      </c>
      <c r="P6" s="74" t="s">
        <v>72</v>
      </c>
      <c r="Q6" s="28">
        <v>1</v>
      </c>
      <c r="R6" s="74" t="s">
        <v>203</v>
      </c>
      <c r="S6" s="74" t="s">
        <v>204</v>
      </c>
      <c r="T6" s="41" t="s">
        <v>260</v>
      </c>
      <c r="U6" s="25">
        <v>1</v>
      </c>
      <c r="V6" s="39">
        <v>1</v>
      </c>
      <c r="W6" s="71" t="s">
        <v>265</v>
      </c>
      <c r="X6" s="313"/>
      <c r="Y6" s="252">
        <f>V6/U6</f>
        <v>1</v>
      </c>
      <c r="Z6" s="13">
        <f>(V6*0.25)/U6</f>
        <v>0.25</v>
      </c>
      <c r="AA6" s="65">
        <v>3</v>
      </c>
      <c r="AB6" s="123" t="s">
        <v>71</v>
      </c>
      <c r="AC6" s="311" t="s">
        <v>72</v>
      </c>
      <c r="AD6" s="387">
        <v>1</v>
      </c>
      <c r="AE6" s="384" t="s">
        <v>203</v>
      </c>
      <c r="AF6" s="384" t="s">
        <v>204</v>
      </c>
      <c r="AG6" s="41" t="s">
        <v>260</v>
      </c>
      <c r="AH6" s="25">
        <v>1</v>
      </c>
      <c r="AI6" s="39">
        <v>1</v>
      </c>
      <c r="AJ6" s="71"/>
      <c r="AK6" s="313"/>
      <c r="AL6" s="252">
        <f t="shared" si="0"/>
        <v>1</v>
      </c>
      <c r="AM6" s="13">
        <f t="shared" si="1"/>
        <v>0.25</v>
      </c>
      <c r="AN6" s="65">
        <v>3</v>
      </c>
      <c r="AO6" s="123" t="s">
        <v>71</v>
      </c>
      <c r="AP6" s="399" t="s">
        <v>72</v>
      </c>
      <c r="AQ6" s="387">
        <v>1</v>
      </c>
      <c r="AR6" s="399" t="s">
        <v>203</v>
      </c>
      <c r="AS6" s="399" t="s">
        <v>204</v>
      </c>
      <c r="AT6" s="41" t="s">
        <v>260</v>
      </c>
      <c r="AU6" s="25">
        <v>1</v>
      </c>
      <c r="AV6" s="39">
        <v>1</v>
      </c>
      <c r="AW6" s="71" t="s">
        <v>495</v>
      </c>
      <c r="AX6" s="313"/>
      <c r="AY6" s="252">
        <f t="shared" si="2"/>
        <v>1</v>
      </c>
      <c r="AZ6" s="13">
        <f t="shared" si="3"/>
        <v>0.25</v>
      </c>
      <c r="BA6" s="65">
        <v>3</v>
      </c>
      <c r="BB6" s="123" t="s">
        <v>71</v>
      </c>
      <c r="BC6" s="527" t="s">
        <v>72</v>
      </c>
      <c r="BD6" s="387">
        <v>1</v>
      </c>
      <c r="BE6" s="527" t="s">
        <v>203</v>
      </c>
      <c r="BF6" s="527" t="s">
        <v>204</v>
      </c>
    </row>
    <row r="7" spans="1:58" ht="345" x14ac:dyDescent="0.25">
      <c r="A7" s="11">
        <v>4</v>
      </c>
      <c r="B7" s="116" t="s">
        <v>35</v>
      </c>
      <c r="C7" s="122" t="s">
        <v>97</v>
      </c>
      <c r="D7" s="1" t="s">
        <v>15</v>
      </c>
      <c r="E7" s="2" t="s">
        <v>99</v>
      </c>
      <c r="F7" s="318" t="s">
        <v>237</v>
      </c>
      <c r="G7" s="234">
        <v>2</v>
      </c>
      <c r="H7" s="25">
        <v>2</v>
      </c>
      <c r="I7" s="39">
        <v>2</v>
      </c>
      <c r="J7" s="2" t="s">
        <v>130</v>
      </c>
      <c r="K7" s="45"/>
      <c r="L7" s="252">
        <v>1</v>
      </c>
      <c r="M7" s="13">
        <v>0.25</v>
      </c>
      <c r="N7" s="65">
        <v>3</v>
      </c>
      <c r="O7" s="123" t="s">
        <v>71</v>
      </c>
      <c r="P7" s="74" t="s">
        <v>72</v>
      </c>
      <c r="Q7" s="250">
        <v>1</v>
      </c>
      <c r="R7" s="384" t="s">
        <v>71</v>
      </c>
      <c r="S7" s="250" t="s">
        <v>74</v>
      </c>
      <c r="T7" s="277" t="s">
        <v>261</v>
      </c>
      <c r="U7" s="25">
        <v>2</v>
      </c>
      <c r="V7" s="39">
        <v>2</v>
      </c>
      <c r="W7" s="71" t="s">
        <v>266</v>
      </c>
      <c r="X7" s="314"/>
      <c r="Y7" s="252">
        <f>V7/U7</f>
        <v>1</v>
      </c>
      <c r="Z7" s="13">
        <f>(V7*0.25)/U7</f>
        <v>0.25</v>
      </c>
      <c r="AA7" s="65">
        <v>3</v>
      </c>
      <c r="AB7" s="123" t="s">
        <v>71</v>
      </c>
      <c r="AC7" s="311" t="s">
        <v>72</v>
      </c>
      <c r="AD7" s="250">
        <v>1</v>
      </c>
      <c r="AE7" s="384" t="s">
        <v>71</v>
      </c>
      <c r="AF7" s="384" t="s">
        <v>74</v>
      </c>
      <c r="AG7" s="277" t="s">
        <v>261</v>
      </c>
      <c r="AH7" s="25">
        <v>2</v>
      </c>
      <c r="AI7" s="39">
        <v>2</v>
      </c>
      <c r="AJ7" s="71" t="s">
        <v>385</v>
      </c>
      <c r="AK7" s="314"/>
      <c r="AL7" s="252">
        <f t="shared" si="0"/>
        <v>1</v>
      </c>
      <c r="AM7" s="13">
        <f t="shared" si="1"/>
        <v>0.25</v>
      </c>
      <c r="AN7" s="65">
        <v>3</v>
      </c>
      <c r="AO7" s="123" t="s">
        <v>71</v>
      </c>
      <c r="AP7" s="399" t="s">
        <v>72</v>
      </c>
      <c r="AQ7" s="250">
        <v>1</v>
      </c>
      <c r="AR7" s="399" t="s">
        <v>71</v>
      </c>
      <c r="AS7" s="399" t="s">
        <v>74</v>
      </c>
      <c r="AT7" s="518" t="s">
        <v>261</v>
      </c>
      <c r="AU7" s="25">
        <v>2</v>
      </c>
      <c r="AV7" s="39">
        <v>2</v>
      </c>
      <c r="AW7" s="71" t="s">
        <v>496</v>
      </c>
      <c r="AX7" s="314"/>
      <c r="AY7" s="252">
        <f t="shared" si="2"/>
        <v>1</v>
      </c>
      <c r="AZ7" s="13">
        <f t="shared" si="3"/>
        <v>0.25</v>
      </c>
      <c r="BA7" s="65">
        <v>3</v>
      </c>
      <c r="BB7" s="123" t="s">
        <v>71</v>
      </c>
      <c r="BC7" s="527" t="s">
        <v>72</v>
      </c>
      <c r="BD7" s="529">
        <v>1</v>
      </c>
      <c r="BE7" s="527" t="s">
        <v>71</v>
      </c>
      <c r="BF7" s="527" t="s">
        <v>74</v>
      </c>
    </row>
    <row r="8" spans="1:58" ht="245.25" customHeight="1" x14ac:dyDescent="0.25">
      <c r="A8" s="39">
        <v>5</v>
      </c>
      <c r="B8" s="116" t="s">
        <v>35</v>
      </c>
      <c r="C8" s="122" t="s">
        <v>378</v>
      </c>
      <c r="D8" s="1" t="s">
        <v>15</v>
      </c>
      <c r="E8" s="407" t="s">
        <v>380</v>
      </c>
      <c r="F8" s="318" t="s">
        <v>379</v>
      </c>
      <c r="G8" s="234"/>
      <c r="H8" s="25"/>
      <c r="I8" s="39"/>
      <c r="J8" s="2"/>
      <c r="K8" s="45"/>
      <c r="L8" s="252"/>
      <c r="M8" s="13"/>
      <c r="N8" s="65"/>
      <c r="O8" s="123"/>
      <c r="P8" s="406"/>
      <c r="Q8" s="250"/>
      <c r="R8" s="406"/>
      <c r="S8" s="250"/>
      <c r="T8" s="405"/>
      <c r="U8" s="25"/>
      <c r="V8" s="39"/>
      <c r="W8" s="71"/>
      <c r="X8" s="314"/>
      <c r="Y8" s="252"/>
      <c r="Z8" s="13"/>
      <c r="AA8" s="65"/>
      <c r="AB8" s="123"/>
      <c r="AC8" s="406"/>
      <c r="AD8" s="250"/>
      <c r="AE8" s="406"/>
      <c r="AF8" s="406"/>
      <c r="AG8" s="122" t="s">
        <v>378</v>
      </c>
      <c r="AH8" s="25"/>
      <c r="AI8" s="43"/>
      <c r="AJ8" s="71"/>
      <c r="AK8" s="315"/>
      <c r="AL8" s="252" t="s">
        <v>132</v>
      </c>
      <c r="AM8" s="13" t="s">
        <v>132</v>
      </c>
      <c r="AN8" s="65"/>
      <c r="AO8" s="123"/>
      <c r="AP8" s="406"/>
      <c r="AQ8" s="250"/>
      <c r="AR8" s="406"/>
      <c r="AS8" s="406"/>
      <c r="AT8" s="122" t="s">
        <v>378</v>
      </c>
      <c r="AU8" s="25"/>
      <c r="AV8" s="43"/>
      <c r="AW8" s="71" t="s">
        <v>497</v>
      </c>
      <c r="AX8" s="315"/>
      <c r="AY8" s="252" t="s">
        <v>132</v>
      </c>
      <c r="AZ8" s="13" t="s">
        <v>132</v>
      </c>
      <c r="BA8" s="65"/>
      <c r="BB8" s="123"/>
      <c r="BC8" s="527"/>
      <c r="BD8" s="529"/>
      <c r="BE8" s="527"/>
      <c r="BF8" s="527"/>
    </row>
    <row r="9" spans="1:58" ht="177.75" customHeight="1" thickBot="1" x14ac:dyDescent="0.3">
      <c r="A9" s="39">
        <v>6</v>
      </c>
      <c r="B9" s="116" t="s">
        <v>35</v>
      </c>
      <c r="C9" s="122" t="s">
        <v>36</v>
      </c>
      <c r="D9" s="40" t="s">
        <v>19</v>
      </c>
      <c r="E9" s="2" t="s">
        <v>101</v>
      </c>
      <c r="F9" s="27" t="s">
        <v>192</v>
      </c>
      <c r="G9" s="235">
        <v>1</v>
      </c>
      <c r="H9" s="25">
        <v>1</v>
      </c>
      <c r="I9" s="43">
        <v>1</v>
      </c>
      <c r="J9" s="2" t="s">
        <v>131</v>
      </c>
      <c r="K9" s="46"/>
      <c r="L9" s="252">
        <v>1</v>
      </c>
      <c r="M9" s="13">
        <v>0.25</v>
      </c>
      <c r="N9" s="65">
        <v>3</v>
      </c>
      <c r="O9" s="123" t="s">
        <v>71</v>
      </c>
      <c r="P9" s="74" t="s">
        <v>72</v>
      </c>
      <c r="Q9" s="28">
        <v>3</v>
      </c>
      <c r="R9" s="74" t="s">
        <v>73</v>
      </c>
      <c r="S9" s="74" t="s">
        <v>74</v>
      </c>
      <c r="T9" s="280" t="s">
        <v>262</v>
      </c>
      <c r="U9" s="25">
        <v>1</v>
      </c>
      <c r="V9" s="43">
        <v>1</v>
      </c>
      <c r="W9" s="71" t="s">
        <v>267</v>
      </c>
      <c r="X9" s="315"/>
      <c r="Y9" s="252">
        <f>V9/U9</f>
        <v>1</v>
      </c>
      <c r="Z9" s="13">
        <f>(V9*0.25)/U9</f>
        <v>0.25</v>
      </c>
      <c r="AA9" s="65">
        <v>3</v>
      </c>
      <c r="AB9" s="123" t="s">
        <v>71</v>
      </c>
      <c r="AC9" s="384" t="s">
        <v>72</v>
      </c>
      <c r="AD9" s="387">
        <v>3</v>
      </c>
      <c r="AE9" s="384" t="s">
        <v>73</v>
      </c>
      <c r="AF9" s="384" t="s">
        <v>74</v>
      </c>
      <c r="AG9" s="280" t="s">
        <v>262</v>
      </c>
      <c r="AH9" s="25">
        <v>1</v>
      </c>
      <c r="AI9" s="43">
        <v>1</v>
      </c>
      <c r="AJ9" s="71" t="s">
        <v>387</v>
      </c>
      <c r="AK9" s="315"/>
      <c r="AL9" s="252">
        <f t="shared" ref="AL9" si="4">AI9/AH9</f>
        <v>1</v>
      </c>
      <c r="AM9" s="13">
        <f t="shared" ref="AM9" si="5">(AI9*0.25)/AH9</f>
        <v>0.25</v>
      </c>
      <c r="AN9" s="65">
        <v>3</v>
      </c>
      <c r="AO9" s="123" t="s">
        <v>71</v>
      </c>
      <c r="AP9" s="527" t="s">
        <v>72</v>
      </c>
      <c r="AQ9" s="387">
        <v>3</v>
      </c>
      <c r="AR9" s="527" t="s">
        <v>73</v>
      </c>
      <c r="AS9" s="527" t="s">
        <v>74</v>
      </c>
      <c r="AT9" s="280" t="s">
        <v>262</v>
      </c>
      <c r="AU9" s="25">
        <v>1</v>
      </c>
      <c r="AV9" s="43">
        <v>1</v>
      </c>
      <c r="AW9" s="71" t="s">
        <v>498</v>
      </c>
      <c r="AX9" s="315"/>
      <c r="AY9" s="252">
        <f t="shared" ref="AY9" si="6">AV9/AU9</f>
        <v>1</v>
      </c>
      <c r="AZ9" s="13">
        <f t="shared" ref="AZ9" si="7">(AV9*0.25)/AU9</f>
        <v>0.25</v>
      </c>
      <c r="BA9" s="65">
        <v>3</v>
      </c>
      <c r="BB9" s="123" t="s">
        <v>71</v>
      </c>
      <c r="BC9" s="527" t="s">
        <v>72</v>
      </c>
      <c r="BD9" s="387">
        <v>3</v>
      </c>
      <c r="BE9" s="527" t="s">
        <v>73</v>
      </c>
      <c r="BF9" s="527" t="s">
        <v>74</v>
      </c>
    </row>
    <row r="10" spans="1:58" ht="27.75" customHeight="1" thickBot="1" x14ac:dyDescent="0.3">
      <c r="L10" s="322" t="s">
        <v>3</v>
      </c>
      <c r="M10" s="323">
        <f>(M4+M6+M7+M9)/4</f>
        <v>0.22</v>
      </c>
      <c r="Y10" s="322" t="s">
        <v>3</v>
      </c>
      <c r="Z10" s="638">
        <f>(Z4+Z6+Z7+Z9)/4</f>
        <v>0.21875</v>
      </c>
      <c r="AA10" s="639"/>
      <c r="AB10" s="639"/>
      <c r="AC10" s="639"/>
      <c r="AD10" s="639"/>
      <c r="AE10" s="639"/>
      <c r="AF10" s="639"/>
      <c r="AL10" s="322" t="s">
        <v>3</v>
      </c>
      <c r="AM10" s="207">
        <f>AVERAGE(AM4:AM7)</f>
        <v>0.21875</v>
      </c>
      <c r="AN10" s="409"/>
      <c r="AO10" s="409"/>
      <c r="AP10" s="409"/>
      <c r="AQ10" s="409"/>
      <c r="AR10" s="409"/>
      <c r="AS10" s="409"/>
      <c r="AY10" s="322" t="s">
        <v>3</v>
      </c>
      <c r="AZ10" s="207">
        <f>AVERAGE(AZ4:AZ7)</f>
        <v>0.21875</v>
      </c>
      <c r="BA10" s="409"/>
      <c r="BB10" s="409"/>
      <c r="BC10" s="409"/>
      <c r="BD10" s="409"/>
      <c r="BE10" s="409"/>
      <c r="BF10" s="409"/>
    </row>
    <row r="11" spans="1:58" ht="66.75" customHeight="1" thickBot="1" x14ac:dyDescent="0.3">
      <c r="A11" s="636" t="s">
        <v>251</v>
      </c>
      <c r="B11" s="637"/>
      <c r="C11" s="637"/>
      <c r="D11" s="637"/>
      <c r="E11" s="637"/>
      <c r="F11" s="637"/>
      <c r="G11" s="637"/>
      <c r="H11" s="635" t="s">
        <v>242</v>
      </c>
      <c r="I11" s="635"/>
      <c r="J11" s="635"/>
      <c r="K11" s="635"/>
      <c r="L11" s="635"/>
      <c r="M11" s="635"/>
      <c r="N11" s="632" t="s">
        <v>76</v>
      </c>
      <c r="O11" s="633"/>
      <c r="P11" s="633"/>
      <c r="Q11" s="633"/>
      <c r="R11" s="633"/>
      <c r="S11" s="634"/>
      <c r="T11" s="640" t="s">
        <v>263</v>
      </c>
      <c r="U11" s="641"/>
      <c r="V11" s="641"/>
      <c r="W11" s="641"/>
      <c r="X11" s="641"/>
      <c r="Y11" s="641"/>
      <c r="Z11" s="642"/>
      <c r="AA11" s="643" t="s">
        <v>68</v>
      </c>
      <c r="AB11" s="644" t="s">
        <v>69</v>
      </c>
      <c r="AC11" s="644" t="s">
        <v>70</v>
      </c>
      <c r="AD11" s="645" t="s">
        <v>68</v>
      </c>
      <c r="AE11" s="647" t="s">
        <v>69</v>
      </c>
      <c r="AF11" s="647" t="s">
        <v>70</v>
      </c>
      <c r="AG11" s="640" t="s">
        <v>371</v>
      </c>
      <c r="AH11" s="641"/>
      <c r="AI11" s="641"/>
      <c r="AJ11" s="641"/>
      <c r="AK11" s="641"/>
      <c r="AL11" s="641"/>
      <c r="AM11" s="642"/>
      <c r="AN11" s="643" t="s">
        <v>68</v>
      </c>
      <c r="AO11" s="644" t="s">
        <v>69</v>
      </c>
      <c r="AP11" s="644" t="s">
        <v>70</v>
      </c>
      <c r="AQ11" s="649" t="s">
        <v>68</v>
      </c>
      <c r="AR11" s="649" t="s">
        <v>69</v>
      </c>
      <c r="AS11" s="649" t="s">
        <v>70</v>
      </c>
      <c r="AT11" s="641" t="s">
        <v>469</v>
      </c>
      <c r="AU11" s="641"/>
      <c r="AV11" s="641"/>
      <c r="AW11" s="641"/>
      <c r="AX11" s="641"/>
      <c r="AY11" s="641"/>
      <c r="AZ11" s="642"/>
      <c r="BA11" s="643" t="s">
        <v>68</v>
      </c>
      <c r="BB11" s="644" t="s">
        <v>69</v>
      </c>
      <c r="BC11" s="644" t="s">
        <v>70</v>
      </c>
      <c r="BD11" s="645" t="s">
        <v>68</v>
      </c>
      <c r="BE11" s="647" t="s">
        <v>69</v>
      </c>
      <c r="BF11" s="647" t="s">
        <v>70</v>
      </c>
    </row>
    <row r="12" spans="1:58" ht="102.75" customHeight="1" thickBot="1" x14ac:dyDescent="0.3">
      <c r="A12" s="7" t="s">
        <v>9</v>
      </c>
      <c r="B12" s="7" t="s">
        <v>1</v>
      </c>
      <c r="C12" s="7" t="s">
        <v>10</v>
      </c>
      <c r="D12" s="8" t="s">
        <v>11</v>
      </c>
      <c r="E12" s="104" t="s">
        <v>81</v>
      </c>
      <c r="F12" s="104" t="s">
        <v>150</v>
      </c>
      <c r="G12" s="230" t="s">
        <v>173</v>
      </c>
      <c r="H12" s="231" t="s">
        <v>174</v>
      </c>
      <c r="I12" s="100" t="s">
        <v>147</v>
      </c>
      <c r="J12" s="100" t="s">
        <v>12</v>
      </c>
      <c r="K12" s="286" t="s">
        <v>62</v>
      </c>
      <c r="L12" s="99" t="s">
        <v>206</v>
      </c>
      <c r="M12" s="108" t="s">
        <v>79</v>
      </c>
      <c r="N12" s="608" t="s">
        <v>243</v>
      </c>
      <c r="O12" s="609"/>
      <c r="P12" s="610"/>
      <c r="Q12" s="611" t="s">
        <v>244</v>
      </c>
      <c r="R12" s="612"/>
      <c r="S12" s="613"/>
      <c r="T12" s="7" t="s">
        <v>150</v>
      </c>
      <c r="U12" s="231" t="s">
        <v>221</v>
      </c>
      <c r="V12" s="100" t="s">
        <v>147</v>
      </c>
      <c r="W12" s="100" t="s">
        <v>12</v>
      </c>
      <c r="X12" s="106" t="s">
        <v>62</v>
      </c>
      <c r="Y12" s="99" t="s">
        <v>206</v>
      </c>
      <c r="Z12" s="108" t="s">
        <v>250</v>
      </c>
      <c r="AA12" s="643"/>
      <c r="AB12" s="644"/>
      <c r="AC12" s="644"/>
      <c r="AD12" s="646"/>
      <c r="AE12" s="648"/>
      <c r="AF12" s="648"/>
      <c r="AG12" s="7" t="s">
        <v>150</v>
      </c>
      <c r="AH12" s="231" t="s">
        <v>365</v>
      </c>
      <c r="AI12" s="100" t="s">
        <v>147</v>
      </c>
      <c r="AJ12" s="100" t="s">
        <v>12</v>
      </c>
      <c r="AK12" s="106" t="s">
        <v>62</v>
      </c>
      <c r="AL12" s="99" t="s">
        <v>206</v>
      </c>
      <c r="AM12" s="108" t="s">
        <v>250</v>
      </c>
      <c r="AN12" s="643"/>
      <c r="AO12" s="644"/>
      <c r="AP12" s="644"/>
      <c r="AQ12" s="649"/>
      <c r="AR12" s="649"/>
      <c r="AS12" s="649"/>
      <c r="AT12" s="534" t="s">
        <v>150</v>
      </c>
      <c r="AU12" s="231" t="s">
        <v>463</v>
      </c>
      <c r="AV12" s="100" t="s">
        <v>147</v>
      </c>
      <c r="AW12" s="100" t="s">
        <v>12</v>
      </c>
      <c r="AX12" s="106" t="s">
        <v>62</v>
      </c>
      <c r="AY12" s="99" t="s">
        <v>206</v>
      </c>
      <c r="AZ12" s="108" t="s">
        <v>250</v>
      </c>
      <c r="BA12" s="643"/>
      <c r="BB12" s="644"/>
      <c r="BC12" s="644"/>
      <c r="BD12" s="646"/>
      <c r="BE12" s="648"/>
      <c r="BF12" s="648"/>
    </row>
    <row r="13" spans="1:58" ht="409.5" x14ac:dyDescent="0.25">
      <c r="A13" s="39">
        <v>6</v>
      </c>
      <c r="B13" s="116" t="s">
        <v>35</v>
      </c>
      <c r="C13" s="122" t="s">
        <v>241</v>
      </c>
      <c r="D13" s="1" t="s">
        <v>13</v>
      </c>
      <c r="E13" s="233" t="s">
        <v>354</v>
      </c>
      <c r="F13" s="324" t="s">
        <v>249</v>
      </c>
      <c r="G13" s="235">
        <v>3</v>
      </c>
      <c r="H13" s="25">
        <v>0</v>
      </c>
      <c r="I13" s="43" t="s">
        <v>132</v>
      </c>
      <c r="J13" s="250" t="s">
        <v>132</v>
      </c>
      <c r="K13" s="43" t="s">
        <v>132</v>
      </c>
      <c r="L13" s="252" t="s">
        <v>132</v>
      </c>
      <c r="M13" s="13" t="s">
        <v>132</v>
      </c>
      <c r="N13" s="65">
        <v>3</v>
      </c>
      <c r="O13" s="123" t="s">
        <v>71</v>
      </c>
      <c r="P13" s="316" t="s">
        <v>72</v>
      </c>
      <c r="Q13" s="317">
        <v>3</v>
      </c>
      <c r="R13" s="316" t="s">
        <v>73</v>
      </c>
      <c r="S13" s="316" t="s">
        <v>74</v>
      </c>
      <c r="T13" s="650" t="s">
        <v>249</v>
      </c>
      <c r="U13" s="652">
        <v>3</v>
      </c>
      <c r="V13" s="653">
        <v>3</v>
      </c>
      <c r="W13" s="654" t="s">
        <v>372</v>
      </c>
      <c r="X13" s="315"/>
      <c r="Y13" s="252">
        <f>V13/U13</f>
        <v>1</v>
      </c>
      <c r="Z13" s="13">
        <f>(V13*0.33)/U13</f>
        <v>0.33</v>
      </c>
      <c r="AA13" s="65">
        <v>3</v>
      </c>
      <c r="AB13" s="123" t="s">
        <v>71</v>
      </c>
      <c r="AC13" s="527" t="s">
        <v>72</v>
      </c>
      <c r="AD13" s="387">
        <v>3</v>
      </c>
      <c r="AE13" s="527" t="s">
        <v>73</v>
      </c>
      <c r="AF13" s="527" t="s">
        <v>74</v>
      </c>
      <c r="AG13" s="324" t="s">
        <v>257</v>
      </c>
      <c r="AH13" s="25">
        <v>3</v>
      </c>
      <c r="AI13" s="43">
        <v>3</v>
      </c>
      <c r="AJ13" s="41" t="s">
        <v>401</v>
      </c>
      <c r="AK13" s="315"/>
      <c r="AL13" s="252">
        <f>AI13/AH13</f>
        <v>1</v>
      </c>
      <c r="AM13" s="13">
        <f>(AI13*0.33)/AH13</f>
        <v>0.33</v>
      </c>
      <c r="AN13" s="65">
        <v>3</v>
      </c>
      <c r="AO13" s="123" t="s">
        <v>71</v>
      </c>
      <c r="AP13" s="527" t="s">
        <v>72</v>
      </c>
      <c r="AQ13" s="387">
        <v>3</v>
      </c>
      <c r="AR13" s="527" t="s">
        <v>73</v>
      </c>
      <c r="AS13" s="527" t="s">
        <v>74</v>
      </c>
      <c r="AT13" s="324" t="s">
        <v>499</v>
      </c>
      <c r="AU13" s="25">
        <v>3</v>
      </c>
      <c r="AV13" s="655">
        <v>3</v>
      </c>
      <c r="AW13" s="654" t="s">
        <v>500</v>
      </c>
      <c r="AX13" s="653"/>
      <c r="AY13" s="252">
        <f>AV13/AU13</f>
        <v>1</v>
      </c>
      <c r="AZ13" s="13">
        <f>(AV13*0.33)/AU13</f>
        <v>0.33</v>
      </c>
      <c r="BA13" s="65">
        <v>3</v>
      </c>
      <c r="BB13" s="123" t="s">
        <v>71</v>
      </c>
      <c r="BC13" s="527" t="s">
        <v>72</v>
      </c>
      <c r="BD13" s="387">
        <v>3</v>
      </c>
      <c r="BE13" s="527" t="s">
        <v>73</v>
      </c>
      <c r="BF13" s="527" t="s">
        <v>74</v>
      </c>
    </row>
    <row r="14" spans="1:58" x14ac:dyDescent="0.25">
      <c r="T14" s="651"/>
      <c r="U14" s="652"/>
      <c r="V14" s="653"/>
      <c r="W14" s="654"/>
      <c r="AV14" s="655"/>
      <c r="AW14" s="654"/>
      <c r="AX14" s="653"/>
    </row>
  </sheetData>
  <mergeCells count="52">
    <mergeCell ref="AV13:AV14"/>
    <mergeCell ref="AW13:AW14"/>
    <mergeCell ref="AX13:AX14"/>
    <mergeCell ref="AT1:AZ2"/>
    <mergeCell ref="BA1:BF1"/>
    <mergeCell ref="BA2:BC2"/>
    <mergeCell ref="BD2:BF2"/>
    <mergeCell ref="AT11:AZ11"/>
    <mergeCell ref="BA11:BA12"/>
    <mergeCell ref="BB11:BB12"/>
    <mergeCell ref="BC11:BC12"/>
    <mergeCell ref="BD11:BD12"/>
    <mergeCell ref="BE11:BE12"/>
    <mergeCell ref="BF11:BF12"/>
    <mergeCell ref="T13:T14"/>
    <mergeCell ref="U13:U14"/>
    <mergeCell ref="V13:V14"/>
    <mergeCell ref="W13:W14"/>
    <mergeCell ref="AG11:AM11"/>
    <mergeCell ref="AF11:AF12"/>
    <mergeCell ref="AG1:AM2"/>
    <mergeCell ref="AN1:AS1"/>
    <mergeCell ref="AN2:AP2"/>
    <mergeCell ref="AQ2:AS2"/>
    <mergeCell ref="AR11:AR12"/>
    <mergeCell ref="AS11:AS12"/>
    <mergeCell ref="AN11:AN12"/>
    <mergeCell ref="AO11:AO12"/>
    <mergeCell ref="AP11:AP12"/>
    <mergeCell ref="AQ11:AQ12"/>
    <mergeCell ref="Z10:AF10"/>
    <mergeCell ref="T11:Z11"/>
    <mergeCell ref="AA11:AA12"/>
    <mergeCell ref="AB11:AB12"/>
    <mergeCell ref="AC11:AC12"/>
    <mergeCell ref="AD11:AD12"/>
    <mergeCell ref="AE11:AE12"/>
    <mergeCell ref="H11:M11"/>
    <mergeCell ref="N11:S11"/>
    <mergeCell ref="N12:P12"/>
    <mergeCell ref="Q12:S12"/>
    <mergeCell ref="A11:G11"/>
    <mergeCell ref="AA1:AF1"/>
    <mergeCell ref="AA2:AC2"/>
    <mergeCell ref="AD2:AF2"/>
    <mergeCell ref="T1:Z2"/>
    <mergeCell ref="A1:B2"/>
    <mergeCell ref="H1:M2"/>
    <mergeCell ref="N1:S1"/>
    <mergeCell ref="N2:P2"/>
    <mergeCell ref="Q2:S2"/>
    <mergeCell ref="C1:G2"/>
  </mergeCells>
  <conditionalFormatting sqref="P4:P9 S4:S6 S9">
    <cfRule type="containsText" dxfId="863" priority="281" operator="containsText" text="Extremo">
      <formula>NOT(ISERROR(SEARCH("Extremo",P4)))</formula>
    </cfRule>
    <cfRule type="containsText" dxfId="862" priority="282" operator="containsText" text="Alto">
      <formula>NOT(ISERROR(SEARCH("Alto",P4)))</formula>
    </cfRule>
    <cfRule type="containsText" dxfId="861" priority="283" operator="containsText" text="Moderado">
      <formula>NOT(ISERROR(SEARCH("Moderado",P4)))</formula>
    </cfRule>
    <cfRule type="containsText" dxfId="860" priority="284" operator="containsText" text="Bajo">
      <formula>NOT(ISERROR(SEARCH("Bajo",P4)))</formula>
    </cfRule>
  </conditionalFormatting>
  <conditionalFormatting sqref="R4:R6 R9">
    <cfRule type="containsText" dxfId="859" priority="277" operator="containsText" text="ZONA DE RIESGO EXTREMA">
      <formula>NOT(ISERROR(SEARCH("ZONA DE RIESGO EXTREMA",R4)))</formula>
    </cfRule>
    <cfRule type="containsText" dxfId="858" priority="278" operator="containsText" text="ZONA DE RIESGO ALTA">
      <formula>NOT(ISERROR(SEARCH("ZONA DE RIESGO ALTA",R4)))</formula>
    </cfRule>
    <cfRule type="containsText" dxfId="857" priority="279" operator="containsText" text="ZONA DE RIESGO MODERADA">
      <formula>NOT(ISERROR(SEARCH("ZONA DE RIESGO MODERADA",R4)))</formula>
    </cfRule>
    <cfRule type="containsText" dxfId="856" priority="280" operator="containsText" text="ZONA DE RIESGO BAJA">
      <formula>NOT(ISERROR(SEARCH("ZONA DE RIESGO BAJA",R4)))</formula>
    </cfRule>
  </conditionalFormatting>
  <conditionalFormatting sqref="AF5">
    <cfRule type="containsText" dxfId="855" priority="257" operator="containsText" text="Extremo">
      <formula>NOT(ISERROR(SEARCH("Extremo",AF5)))</formula>
    </cfRule>
    <cfRule type="containsText" dxfId="854" priority="258" operator="containsText" text="Alto">
      <formula>NOT(ISERROR(SEARCH("Alto",AF5)))</formula>
    </cfRule>
    <cfRule type="containsText" dxfId="853" priority="259" operator="containsText" text="Moderado">
      <formula>NOT(ISERROR(SEARCH("Moderado",AF5)))</formula>
    </cfRule>
    <cfRule type="containsText" dxfId="852" priority="260" operator="containsText" text="Bajo">
      <formula>NOT(ISERROR(SEARCH("Bajo",AF5)))</formula>
    </cfRule>
  </conditionalFormatting>
  <conditionalFormatting sqref="AE5">
    <cfRule type="containsText" dxfId="851" priority="253" operator="containsText" text="ZONA DE RIESGO EXTREMA">
      <formula>NOT(ISERROR(SEARCH("ZONA DE RIESGO EXTREMA",AE5)))</formula>
    </cfRule>
    <cfRule type="containsText" dxfId="850" priority="254" operator="containsText" text="ZONA DE RIESGO ALTA">
      <formula>NOT(ISERROR(SEARCH("ZONA DE RIESGO ALTA",AE5)))</formula>
    </cfRule>
    <cfRule type="containsText" dxfId="849" priority="255" operator="containsText" text="ZONA DE RIESGO MODERADA">
      <formula>NOT(ISERROR(SEARCH("ZONA DE RIESGO MODERADA",AE5)))</formula>
    </cfRule>
    <cfRule type="containsText" dxfId="848" priority="256" operator="containsText" text="ZONA DE RIESGO BAJA">
      <formula>NOT(ISERROR(SEARCH("ZONA DE RIESGO BAJA",AE5)))</formula>
    </cfRule>
  </conditionalFormatting>
  <conditionalFormatting sqref="AC4">
    <cfRule type="containsText" dxfId="847" priority="249" operator="containsText" text="Extremo">
      <formula>NOT(ISERROR(SEARCH("Extremo",AC4)))</formula>
    </cfRule>
    <cfRule type="containsText" dxfId="846" priority="250" operator="containsText" text="Alto">
      <formula>NOT(ISERROR(SEARCH("Alto",AC4)))</formula>
    </cfRule>
    <cfRule type="containsText" dxfId="845" priority="251" operator="containsText" text="Moderado">
      <formula>NOT(ISERROR(SEARCH("Moderado",AC4)))</formula>
    </cfRule>
    <cfRule type="containsText" dxfId="844" priority="252" operator="containsText" text="Bajo">
      <formula>NOT(ISERROR(SEARCH("Bajo",AC4)))</formula>
    </cfRule>
  </conditionalFormatting>
  <conditionalFormatting sqref="AC5">
    <cfRule type="containsText" dxfId="843" priority="245" operator="containsText" text="Extremo">
      <formula>NOT(ISERROR(SEARCH("Extremo",AC5)))</formula>
    </cfRule>
    <cfRule type="containsText" dxfId="842" priority="246" operator="containsText" text="Alto">
      <formula>NOT(ISERROR(SEARCH("Alto",AC5)))</formula>
    </cfRule>
    <cfRule type="containsText" dxfId="841" priority="247" operator="containsText" text="Moderado">
      <formula>NOT(ISERROR(SEARCH("Moderado",AC5)))</formula>
    </cfRule>
    <cfRule type="containsText" dxfId="840" priority="248" operator="containsText" text="Bajo">
      <formula>NOT(ISERROR(SEARCH("Bajo",AC5)))</formula>
    </cfRule>
  </conditionalFormatting>
  <conditionalFormatting sqref="AC6">
    <cfRule type="containsText" dxfId="839" priority="241" operator="containsText" text="Extremo">
      <formula>NOT(ISERROR(SEARCH("Extremo",AC6)))</formula>
    </cfRule>
    <cfRule type="containsText" dxfId="838" priority="242" operator="containsText" text="Alto">
      <formula>NOT(ISERROR(SEARCH("Alto",AC6)))</formula>
    </cfRule>
    <cfRule type="containsText" dxfId="837" priority="243" operator="containsText" text="Moderado">
      <formula>NOT(ISERROR(SEARCH("Moderado",AC6)))</formula>
    </cfRule>
    <cfRule type="containsText" dxfId="836" priority="244" operator="containsText" text="Bajo">
      <formula>NOT(ISERROR(SEARCH("Bajo",AC6)))</formula>
    </cfRule>
  </conditionalFormatting>
  <conditionalFormatting sqref="AC7:AC8">
    <cfRule type="containsText" dxfId="835" priority="233" operator="containsText" text="Extremo">
      <formula>NOT(ISERROR(SEARCH("Extremo",AC7)))</formula>
    </cfRule>
    <cfRule type="containsText" dxfId="834" priority="234" operator="containsText" text="Alto">
      <formula>NOT(ISERROR(SEARCH("Alto",AC7)))</formula>
    </cfRule>
    <cfRule type="containsText" dxfId="833" priority="235" operator="containsText" text="Moderado">
      <formula>NOT(ISERROR(SEARCH("Moderado",AC7)))</formula>
    </cfRule>
    <cfRule type="containsText" dxfId="832" priority="236" operator="containsText" text="Bajo">
      <formula>NOT(ISERROR(SEARCH("Bajo",AC7)))</formula>
    </cfRule>
  </conditionalFormatting>
  <conditionalFormatting sqref="P13 S13">
    <cfRule type="containsText" dxfId="831" priority="229" operator="containsText" text="Extremo">
      <formula>NOT(ISERROR(SEARCH("Extremo",P13)))</formula>
    </cfRule>
    <cfRule type="containsText" dxfId="830" priority="230" operator="containsText" text="Alto">
      <formula>NOT(ISERROR(SEARCH("Alto",P13)))</formula>
    </cfRule>
    <cfRule type="containsText" dxfId="829" priority="231" operator="containsText" text="Moderado">
      <formula>NOT(ISERROR(SEARCH("Moderado",P13)))</formula>
    </cfRule>
    <cfRule type="containsText" dxfId="828" priority="232" operator="containsText" text="Bajo">
      <formula>NOT(ISERROR(SEARCH("Bajo",P13)))</formula>
    </cfRule>
  </conditionalFormatting>
  <conditionalFormatting sqref="R13">
    <cfRule type="containsText" dxfId="827" priority="225" operator="containsText" text="ZONA DE RIESGO EXTREMA">
      <formula>NOT(ISERROR(SEARCH("ZONA DE RIESGO EXTREMA",R13)))</formula>
    </cfRule>
    <cfRule type="containsText" dxfId="826" priority="226" operator="containsText" text="ZONA DE RIESGO ALTA">
      <formula>NOT(ISERROR(SEARCH("ZONA DE RIESGO ALTA",R13)))</formula>
    </cfRule>
    <cfRule type="containsText" dxfId="825" priority="227" operator="containsText" text="ZONA DE RIESGO MODERADA">
      <formula>NOT(ISERROR(SEARCH("ZONA DE RIESGO MODERADA",R13)))</formula>
    </cfRule>
    <cfRule type="containsText" dxfId="824" priority="228" operator="containsText" text="ZONA DE RIESGO BAJA">
      <formula>NOT(ISERROR(SEARCH("ZONA DE RIESGO BAJA",R13)))</formula>
    </cfRule>
  </conditionalFormatting>
  <conditionalFormatting sqref="AF4">
    <cfRule type="containsText" dxfId="823" priority="201" operator="containsText" text="Extremo">
      <formula>NOT(ISERROR(SEARCH("Extremo",AF4)))</formula>
    </cfRule>
    <cfRule type="containsText" dxfId="822" priority="202" operator="containsText" text="Alto">
      <formula>NOT(ISERROR(SEARCH("Alto",AF4)))</formula>
    </cfRule>
    <cfRule type="containsText" dxfId="821" priority="203" operator="containsText" text="Moderado">
      <formula>NOT(ISERROR(SEARCH("Moderado",AF4)))</formula>
    </cfRule>
    <cfRule type="containsText" dxfId="820" priority="204" operator="containsText" text="Bajo">
      <formula>NOT(ISERROR(SEARCH("Bajo",AF4)))</formula>
    </cfRule>
  </conditionalFormatting>
  <conditionalFormatting sqref="AE4">
    <cfRule type="containsText" dxfId="819" priority="197" operator="containsText" text="ZONA DE RIESGO EXTREMA">
      <formula>NOT(ISERROR(SEARCH("ZONA DE RIESGO EXTREMA",AE4)))</formula>
    </cfRule>
    <cfRule type="containsText" dxfId="818" priority="198" operator="containsText" text="ZONA DE RIESGO ALTA">
      <formula>NOT(ISERROR(SEARCH("ZONA DE RIESGO ALTA",AE4)))</formula>
    </cfRule>
    <cfRule type="containsText" dxfId="817" priority="199" operator="containsText" text="ZONA DE RIESGO MODERADA">
      <formula>NOT(ISERROR(SEARCH("ZONA DE RIESGO MODERADA",AE4)))</formula>
    </cfRule>
    <cfRule type="containsText" dxfId="816" priority="200" operator="containsText" text="ZONA DE RIESGO BAJA">
      <formula>NOT(ISERROR(SEARCH("ZONA DE RIESGO BAJA",AE4)))</formula>
    </cfRule>
  </conditionalFormatting>
  <conditionalFormatting sqref="AF6">
    <cfRule type="containsText" dxfId="815" priority="193" operator="containsText" text="Extremo">
      <formula>NOT(ISERROR(SEARCH("Extremo",AF6)))</formula>
    </cfRule>
    <cfRule type="containsText" dxfId="814" priority="194" operator="containsText" text="Alto">
      <formula>NOT(ISERROR(SEARCH("Alto",AF6)))</formula>
    </cfRule>
    <cfRule type="containsText" dxfId="813" priority="195" operator="containsText" text="Moderado">
      <formula>NOT(ISERROR(SEARCH("Moderado",AF6)))</formula>
    </cfRule>
    <cfRule type="containsText" dxfId="812" priority="196" operator="containsText" text="Bajo">
      <formula>NOT(ISERROR(SEARCH("Bajo",AF6)))</formula>
    </cfRule>
  </conditionalFormatting>
  <conditionalFormatting sqref="AE6">
    <cfRule type="containsText" dxfId="811" priority="189" operator="containsText" text="ZONA DE RIESGO EXTREMA">
      <formula>NOT(ISERROR(SEARCH("ZONA DE RIESGO EXTREMA",AE6)))</formula>
    </cfRule>
    <cfRule type="containsText" dxfId="810" priority="190" operator="containsText" text="ZONA DE RIESGO ALTA">
      <formula>NOT(ISERROR(SEARCH("ZONA DE RIESGO ALTA",AE6)))</formula>
    </cfRule>
    <cfRule type="containsText" dxfId="809" priority="191" operator="containsText" text="ZONA DE RIESGO MODERADA">
      <formula>NOT(ISERROR(SEARCH("ZONA DE RIESGO MODERADA",AE6)))</formula>
    </cfRule>
    <cfRule type="containsText" dxfId="808" priority="192" operator="containsText" text="ZONA DE RIESGO BAJA">
      <formula>NOT(ISERROR(SEARCH("ZONA DE RIESGO BAJA",AE6)))</formula>
    </cfRule>
  </conditionalFormatting>
  <conditionalFormatting sqref="R7:R8">
    <cfRule type="containsText" dxfId="807" priority="185" operator="containsText" text="ZONA DE RIESGO EXTREMA">
      <formula>NOT(ISERROR(SEARCH("ZONA DE RIESGO EXTREMA",R7)))</formula>
    </cfRule>
    <cfRule type="containsText" dxfId="806" priority="186" operator="containsText" text="ZONA DE RIESGO ALTA">
      <formula>NOT(ISERROR(SEARCH("ZONA DE RIESGO ALTA",R7)))</formula>
    </cfRule>
    <cfRule type="containsText" dxfId="805" priority="187" operator="containsText" text="ZONA DE RIESGO MODERADA">
      <formula>NOT(ISERROR(SEARCH("ZONA DE RIESGO MODERADA",R7)))</formula>
    </cfRule>
    <cfRule type="containsText" dxfId="804" priority="188" operator="containsText" text="ZONA DE RIESGO BAJA">
      <formula>NOT(ISERROR(SEARCH("ZONA DE RIESGO BAJA",R7)))</formula>
    </cfRule>
  </conditionalFormatting>
  <conditionalFormatting sqref="S7:S8">
    <cfRule type="containsText" dxfId="803" priority="181" operator="containsText" text="Extremo">
      <formula>NOT(ISERROR(SEARCH("Extremo",S7)))</formula>
    </cfRule>
    <cfRule type="containsText" dxfId="802" priority="182" operator="containsText" text="Alto">
      <formula>NOT(ISERROR(SEARCH("Alto",S7)))</formula>
    </cfRule>
    <cfRule type="containsText" dxfId="801" priority="183" operator="containsText" text="Moderado">
      <formula>NOT(ISERROR(SEARCH("Moderado",S7)))</formula>
    </cfRule>
    <cfRule type="containsText" dxfId="800" priority="184" operator="containsText" text="Bajo">
      <formula>NOT(ISERROR(SEARCH("Bajo",S7)))</formula>
    </cfRule>
  </conditionalFormatting>
  <conditionalFormatting sqref="AE7:AE8">
    <cfRule type="containsText" dxfId="799" priority="177" operator="containsText" text="ZONA DE RIESGO EXTREMA">
      <formula>NOT(ISERROR(SEARCH("ZONA DE RIESGO EXTREMA",AE7)))</formula>
    </cfRule>
    <cfRule type="containsText" dxfId="798" priority="178" operator="containsText" text="ZONA DE RIESGO ALTA">
      <formula>NOT(ISERROR(SEARCH("ZONA DE RIESGO ALTA",AE7)))</formula>
    </cfRule>
    <cfRule type="containsText" dxfId="797" priority="179" operator="containsText" text="ZONA DE RIESGO MODERADA">
      <formula>NOT(ISERROR(SEARCH("ZONA DE RIESGO MODERADA",AE7)))</formula>
    </cfRule>
    <cfRule type="containsText" dxfId="796" priority="180" operator="containsText" text="ZONA DE RIESGO BAJA">
      <formula>NOT(ISERROR(SEARCH("ZONA DE RIESGO BAJA",AE7)))</formula>
    </cfRule>
  </conditionalFormatting>
  <conditionalFormatting sqref="AF7:AF8">
    <cfRule type="containsText" dxfId="795" priority="173" operator="containsText" text="Extremo">
      <formula>NOT(ISERROR(SEARCH("Extremo",AF7)))</formula>
    </cfRule>
    <cfRule type="containsText" dxfId="794" priority="174" operator="containsText" text="Alto">
      <formula>NOT(ISERROR(SEARCH("Alto",AF7)))</formula>
    </cfRule>
    <cfRule type="containsText" dxfId="793" priority="175" operator="containsText" text="Moderado">
      <formula>NOT(ISERROR(SEARCH("Moderado",AF7)))</formula>
    </cfRule>
    <cfRule type="containsText" dxfId="792" priority="176" operator="containsText" text="Bajo">
      <formula>NOT(ISERROR(SEARCH("Bajo",AF7)))</formula>
    </cfRule>
  </conditionalFormatting>
  <conditionalFormatting sqref="AC9 AF9">
    <cfRule type="containsText" dxfId="791" priority="169" operator="containsText" text="Extremo">
      <formula>NOT(ISERROR(SEARCH("Extremo",AC9)))</formula>
    </cfRule>
    <cfRule type="containsText" dxfId="790" priority="170" operator="containsText" text="Alto">
      <formula>NOT(ISERROR(SEARCH("Alto",AC9)))</formula>
    </cfRule>
    <cfRule type="containsText" dxfId="789" priority="171" operator="containsText" text="Moderado">
      <formula>NOT(ISERROR(SEARCH("Moderado",AC9)))</formula>
    </cfRule>
    <cfRule type="containsText" dxfId="788" priority="172" operator="containsText" text="Bajo">
      <formula>NOT(ISERROR(SEARCH("Bajo",AC9)))</formula>
    </cfRule>
  </conditionalFormatting>
  <conditionalFormatting sqref="AE9">
    <cfRule type="containsText" dxfId="787" priority="165" operator="containsText" text="ZONA DE RIESGO EXTREMA">
      <formula>NOT(ISERROR(SEARCH("ZONA DE RIESGO EXTREMA",AE9)))</formula>
    </cfRule>
    <cfRule type="containsText" dxfId="786" priority="166" operator="containsText" text="ZONA DE RIESGO ALTA">
      <formula>NOT(ISERROR(SEARCH("ZONA DE RIESGO ALTA",AE9)))</formula>
    </cfRule>
    <cfRule type="containsText" dxfId="785" priority="167" operator="containsText" text="ZONA DE RIESGO MODERADA">
      <formula>NOT(ISERROR(SEARCH("ZONA DE RIESGO MODERADA",AE9)))</formula>
    </cfRule>
    <cfRule type="containsText" dxfId="784" priority="168" operator="containsText" text="ZONA DE RIESGO BAJA">
      <formula>NOT(ISERROR(SEARCH("ZONA DE RIESGO BAJA",AE9)))</formula>
    </cfRule>
  </conditionalFormatting>
  <conditionalFormatting sqref="AS5">
    <cfRule type="containsText" dxfId="783" priority="161" operator="containsText" text="Extremo">
      <formula>NOT(ISERROR(SEARCH("Extremo",AS5)))</formula>
    </cfRule>
    <cfRule type="containsText" dxfId="782" priority="162" operator="containsText" text="Alto">
      <formula>NOT(ISERROR(SEARCH("Alto",AS5)))</formula>
    </cfRule>
    <cfRule type="containsText" dxfId="781" priority="163" operator="containsText" text="Moderado">
      <formula>NOT(ISERROR(SEARCH("Moderado",AS5)))</formula>
    </cfRule>
    <cfRule type="containsText" dxfId="780" priority="164" operator="containsText" text="Bajo">
      <formula>NOT(ISERROR(SEARCH("Bajo",AS5)))</formula>
    </cfRule>
  </conditionalFormatting>
  <conditionalFormatting sqref="AR5">
    <cfRule type="containsText" dxfId="779" priority="157" operator="containsText" text="ZONA DE RIESGO EXTREMA">
      <formula>NOT(ISERROR(SEARCH("ZONA DE RIESGO EXTREMA",AR5)))</formula>
    </cfRule>
    <cfRule type="containsText" dxfId="778" priority="158" operator="containsText" text="ZONA DE RIESGO ALTA">
      <formula>NOT(ISERROR(SEARCH("ZONA DE RIESGO ALTA",AR5)))</formula>
    </cfRule>
    <cfRule type="containsText" dxfId="777" priority="159" operator="containsText" text="ZONA DE RIESGO MODERADA">
      <formula>NOT(ISERROR(SEARCH("ZONA DE RIESGO MODERADA",AR5)))</formula>
    </cfRule>
    <cfRule type="containsText" dxfId="776" priority="160" operator="containsText" text="ZONA DE RIESGO BAJA">
      <formula>NOT(ISERROR(SEARCH("ZONA DE RIESGO BAJA",AR5)))</formula>
    </cfRule>
  </conditionalFormatting>
  <conditionalFormatting sqref="AP4">
    <cfRule type="containsText" dxfId="775" priority="153" operator="containsText" text="Extremo">
      <formula>NOT(ISERROR(SEARCH("Extremo",AP4)))</formula>
    </cfRule>
    <cfRule type="containsText" dxfId="774" priority="154" operator="containsText" text="Alto">
      <formula>NOT(ISERROR(SEARCH("Alto",AP4)))</formula>
    </cfRule>
    <cfRule type="containsText" dxfId="773" priority="155" operator="containsText" text="Moderado">
      <formula>NOT(ISERROR(SEARCH("Moderado",AP4)))</formula>
    </cfRule>
    <cfRule type="containsText" dxfId="772" priority="156" operator="containsText" text="Bajo">
      <formula>NOT(ISERROR(SEARCH("Bajo",AP4)))</formula>
    </cfRule>
  </conditionalFormatting>
  <conditionalFormatting sqref="AP5">
    <cfRule type="containsText" dxfId="771" priority="149" operator="containsText" text="Extremo">
      <formula>NOT(ISERROR(SEARCH("Extremo",AP5)))</formula>
    </cfRule>
    <cfRule type="containsText" dxfId="770" priority="150" operator="containsText" text="Alto">
      <formula>NOT(ISERROR(SEARCH("Alto",AP5)))</formula>
    </cfRule>
    <cfRule type="containsText" dxfId="769" priority="151" operator="containsText" text="Moderado">
      <formula>NOT(ISERROR(SEARCH("Moderado",AP5)))</formula>
    </cfRule>
    <cfRule type="containsText" dxfId="768" priority="152" operator="containsText" text="Bajo">
      <formula>NOT(ISERROR(SEARCH("Bajo",AP5)))</formula>
    </cfRule>
  </conditionalFormatting>
  <conditionalFormatting sqref="AP6">
    <cfRule type="containsText" dxfId="767" priority="145" operator="containsText" text="Extremo">
      <formula>NOT(ISERROR(SEARCH("Extremo",AP6)))</formula>
    </cfRule>
    <cfRule type="containsText" dxfId="766" priority="146" operator="containsText" text="Alto">
      <formula>NOT(ISERROR(SEARCH("Alto",AP6)))</formula>
    </cfRule>
    <cfRule type="containsText" dxfId="765" priority="147" operator="containsText" text="Moderado">
      <formula>NOT(ISERROR(SEARCH("Moderado",AP6)))</formula>
    </cfRule>
    <cfRule type="containsText" dxfId="764" priority="148" operator="containsText" text="Bajo">
      <formula>NOT(ISERROR(SEARCH("Bajo",AP6)))</formula>
    </cfRule>
  </conditionalFormatting>
  <conditionalFormatting sqref="AP7:AP8">
    <cfRule type="containsText" dxfId="763" priority="141" operator="containsText" text="Extremo">
      <formula>NOT(ISERROR(SEARCH("Extremo",AP7)))</formula>
    </cfRule>
    <cfRule type="containsText" dxfId="762" priority="142" operator="containsText" text="Alto">
      <formula>NOT(ISERROR(SEARCH("Alto",AP7)))</formula>
    </cfRule>
    <cfRule type="containsText" dxfId="761" priority="143" operator="containsText" text="Moderado">
      <formula>NOT(ISERROR(SEARCH("Moderado",AP7)))</formula>
    </cfRule>
    <cfRule type="containsText" dxfId="760" priority="144" operator="containsText" text="Bajo">
      <formula>NOT(ISERROR(SEARCH("Bajo",AP7)))</formula>
    </cfRule>
  </conditionalFormatting>
  <conditionalFormatting sqref="AS4">
    <cfRule type="containsText" dxfId="759" priority="125" operator="containsText" text="Extremo">
      <formula>NOT(ISERROR(SEARCH("Extremo",AS4)))</formula>
    </cfRule>
    <cfRule type="containsText" dxfId="758" priority="126" operator="containsText" text="Alto">
      <formula>NOT(ISERROR(SEARCH("Alto",AS4)))</formula>
    </cfRule>
    <cfRule type="containsText" dxfId="757" priority="127" operator="containsText" text="Moderado">
      <formula>NOT(ISERROR(SEARCH("Moderado",AS4)))</formula>
    </cfRule>
    <cfRule type="containsText" dxfId="756" priority="128" operator="containsText" text="Bajo">
      <formula>NOT(ISERROR(SEARCH("Bajo",AS4)))</formula>
    </cfRule>
  </conditionalFormatting>
  <conditionalFormatting sqref="AR4">
    <cfRule type="containsText" dxfId="755" priority="121" operator="containsText" text="ZONA DE RIESGO EXTREMA">
      <formula>NOT(ISERROR(SEARCH("ZONA DE RIESGO EXTREMA",AR4)))</formula>
    </cfRule>
    <cfRule type="containsText" dxfId="754" priority="122" operator="containsText" text="ZONA DE RIESGO ALTA">
      <formula>NOT(ISERROR(SEARCH("ZONA DE RIESGO ALTA",AR4)))</formula>
    </cfRule>
    <cfRule type="containsText" dxfId="753" priority="123" operator="containsText" text="ZONA DE RIESGO MODERADA">
      <formula>NOT(ISERROR(SEARCH("ZONA DE RIESGO MODERADA",AR4)))</formula>
    </cfRule>
    <cfRule type="containsText" dxfId="752" priority="124" operator="containsText" text="ZONA DE RIESGO BAJA">
      <formula>NOT(ISERROR(SEARCH("ZONA DE RIESGO BAJA",AR4)))</formula>
    </cfRule>
  </conditionalFormatting>
  <conditionalFormatting sqref="AS6">
    <cfRule type="containsText" dxfId="751" priority="117" operator="containsText" text="Extremo">
      <formula>NOT(ISERROR(SEARCH("Extremo",AS6)))</formula>
    </cfRule>
    <cfRule type="containsText" dxfId="750" priority="118" operator="containsText" text="Alto">
      <formula>NOT(ISERROR(SEARCH("Alto",AS6)))</formula>
    </cfRule>
    <cfRule type="containsText" dxfId="749" priority="119" operator="containsText" text="Moderado">
      <formula>NOT(ISERROR(SEARCH("Moderado",AS6)))</formula>
    </cfRule>
    <cfRule type="containsText" dxfId="748" priority="120" operator="containsText" text="Bajo">
      <formula>NOT(ISERROR(SEARCH("Bajo",AS6)))</formula>
    </cfRule>
  </conditionalFormatting>
  <conditionalFormatting sqref="AR6">
    <cfRule type="containsText" dxfId="747" priority="113" operator="containsText" text="ZONA DE RIESGO EXTREMA">
      <formula>NOT(ISERROR(SEARCH("ZONA DE RIESGO EXTREMA",AR6)))</formula>
    </cfRule>
    <cfRule type="containsText" dxfId="746" priority="114" operator="containsText" text="ZONA DE RIESGO ALTA">
      <formula>NOT(ISERROR(SEARCH("ZONA DE RIESGO ALTA",AR6)))</formula>
    </cfRule>
    <cfRule type="containsText" dxfId="745" priority="115" operator="containsText" text="ZONA DE RIESGO MODERADA">
      <formula>NOT(ISERROR(SEARCH("ZONA DE RIESGO MODERADA",AR6)))</formula>
    </cfRule>
    <cfRule type="containsText" dxfId="744" priority="116" operator="containsText" text="ZONA DE RIESGO BAJA">
      <formula>NOT(ISERROR(SEARCH("ZONA DE RIESGO BAJA",AR6)))</formula>
    </cfRule>
  </conditionalFormatting>
  <conditionalFormatting sqref="AR7:AR8">
    <cfRule type="containsText" dxfId="743" priority="109" operator="containsText" text="ZONA DE RIESGO EXTREMA">
      <formula>NOT(ISERROR(SEARCH("ZONA DE RIESGO EXTREMA",AR7)))</formula>
    </cfRule>
    <cfRule type="containsText" dxfId="742" priority="110" operator="containsText" text="ZONA DE RIESGO ALTA">
      <formula>NOT(ISERROR(SEARCH("ZONA DE RIESGO ALTA",AR7)))</formula>
    </cfRule>
    <cfRule type="containsText" dxfId="741" priority="111" operator="containsText" text="ZONA DE RIESGO MODERADA">
      <formula>NOT(ISERROR(SEARCH("ZONA DE RIESGO MODERADA",AR7)))</formula>
    </cfRule>
    <cfRule type="containsText" dxfId="740" priority="112" operator="containsText" text="ZONA DE RIESGO BAJA">
      <formula>NOT(ISERROR(SEARCH("ZONA DE RIESGO BAJA",AR7)))</formula>
    </cfRule>
  </conditionalFormatting>
  <conditionalFormatting sqref="AS7:AS8">
    <cfRule type="containsText" dxfId="739" priority="105" operator="containsText" text="Extremo">
      <formula>NOT(ISERROR(SEARCH("Extremo",AS7)))</formula>
    </cfRule>
    <cfRule type="containsText" dxfId="738" priority="106" operator="containsText" text="Alto">
      <formula>NOT(ISERROR(SEARCH("Alto",AS7)))</formula>
    </cfRule>
    <cfRule type="containsText" dxfId="737" priority="107" operator="containsText" text="Moderado">
      <formula>NOT(ISERROR(SEARCH("Moderado",AS7)))</formula>
    </cfRule>
    <cfRule type="containsText" dxfId="736" priority="108" operator="containsText" text="Bajo">
      <formula>NOT(ISERROR(SEARCH("Bajo",AS7)))</formula>
    </cfRule>
  </conditionalFormatting>
  <conditionalFormatting sqref="AC13 AF13">
    <cfRule type="containsText" dxfId="735" priority="85" operator="containsText" text="Extremo">
      <formula>NOT(ISERROR(SEARCH("Extremo",AC13)))</formula>
    </cfRule>
    <cfRule type="containsText" dxfId="734" priority="86" operator="containsText" text="Alto">
      <formula>NOT(ISERROR(SEARCH("Alto",AC13)))</formula>
    </cfRule>
    <cfRule type="containsText" dxfId="733" priority="87" operator="containsText" text="Moderado">
      <formula>NOT(ISERROR(SEARCH("Moderado",AC13)))</formula>
    </cfRule>
    <cfRule type="containsText" dxfId="732" priority="88" operator="containsText" text="Bajo">
      <formula>NOT(ISERROR(SEARCH("Bajo",AC13)))</formula>
    </cfRule>
  </conditionalFormatting>
  <conditionalFormatting sqref="AE13">
    <cfRule type="containsText" dxfId="731" priority="81" operator="containsText" text="ZONA DE RIESGO EXTREMA">
      <formula>NOT(ISERROR(SEARCH("ZONA DE RIESGO EXTREMA",AE13)))</formula>
    </cfRule>
    <cfRule type="containsText" dxfId="730" priority="82" operator="containsText" text="ZONA DE RIESGO ALTA">
      <formula>NOT(ISERROR(SEARCH("ZONA DE RIESGO ALTA",AE13)))</formula>
    </cfRule>
    <cfRule type="containsText" dxfId="729" priority="83" operator="containsText" text="ZONA DE RIESGO MODERADA">
      <formula>NOT(ISERROR(SEARCH("ZONA DE RIESGO MODERADA",AE13)))</formula>
    </cfRule>
    <cfRule type="containsText" dxfId="728" priority="84" operator="containsText" text="ZONA DE RIESGO BAJA">
      <formula>NOT(ISERROR(SEARCH("ZONA DE RIESGO BAJA",AE13)))</formula>
    </cfRule>
  </conditionalFormatting>
  <conditionalFormatting sqref="AP9 AS9">
    <cfRule type="containsText" dxfId="727" priority="77" operator="containsText" text="Extremo">
      <formula>NOT(ISERROR(SEARCH("Extremo",AP9)))</formula>
    </cfRule>
    <cfRule type="containsText" dxfId="726" priority="78" operator="containsText" text="Alto">
      <formula>NOT(ISERROR(SEARCH("Alto",AP9)))</formula>
    </cfRule>
    <cfRule type="containsText" dxfId="725" priority="79" operator="containsText" text="Moderado">
      <formula>NOT(ISERROR(SEARCH("Moderado",AP9)))</formula>
    </cfRule>
    <cfRule type="containsText" dxfId="724" priority="80" operator="containsText" text="Bajo">
      <formula>NOT(ISERROR(SEARCH("Bajo",AP9)))</formula>
    </cfRule>
  </conditionalFormatting>
  <conditionalFormatting sqref="AR9">
    <cfRule type="containsText" dxfId="723" priority="73" operator="containsText" text="ZONA DE RIESGO EXTREMA">
      <formula>NOT(ISERROR(SEARCH("ZONA DE RIESGO EXTREMA",AR9)))</formula>
    </cfRule>
    <cfRule type="containsText" dxfId="722" priority="74" operator="containsText" text="ZONA DE RIESGO ALTA">
      <formula>NOT(ISERROR(SEARCH("ZONA DE RIESGO ALTA",AR9)))</formula>
    </cfRule>
    <cfRule type="containsText" dxfId="721" priority="75" operator="containsText" text="ZONA DE RIESGO MODERADA">
      <formula>NOT(ISERROR(SEARCH("ZONA DE RIESGO MODERADA",AR9)))</formula>
    </cfRule>
    <cfRule type="containsText" dxfId="720" priority="76" operator="containsText" text="ZONA DE RIESGO BAJA">
      <formula>NOT(ISERROR(SEARCH("ZONA DE RIESGO BAJA",AR9)))</formula>
    </cfRule>
  </conditionalFormatting>
  <conditionalFormatting sqref="AP13 AS13">
    <cfRule type="containsText" dxfId="719" priority="69" operator="containsText" text="Extremo">
      <formula>NOT(ISERROR(SEARCH("Extremo",AP13)))</formula>
    </cfRule>
    <cfRule type="containsText" dxfId="718" priority="70" operator="containsText" text="Alto">
      <formula>NOT(ISERROR(SEARCH("Alto",AP13)))</formula>
    </cfRule>
    <cfRule type="containsText" dxfId="717" priority="71" operator="containsText" text="Moderado">
      <formula>NOT(ISERROR(SEARCH("Moderado",AP13)))</formula>
    </cfRule>
    <cfRule type="containsText" dxfId="716" priority="72" operator="containsText" text="Bajo">
      <formula>NOT(ISERROR(SEARCH("Bajo",AP13)))</formula>
    </cfRule>
  </conditionalFormatting>
  <conditionalFormatting sqref="AR13">
    <cfRule type="containsText" dxfId="715" priority="65" operator="containsText" text="ZONA DE RIESGO EXTREMA">
      <formula>NOT(ISERROR(SEARCH("ZONA DE RIESGO EXTREMA",AR13)))</formula>
    </cfRule>
    <cfRule type="containsText" dxfId="714" priority="66" operator="containsText" text="ZONA DE RIESGO ALTA">
      <formula>NOT(ISERROR(SEARCH("ZONA DE RIESGO ALTA",AR13)))</formula>
    </cfRule>
    <cfRule type="containsText" dxfId="713" priority="67" operator="containsText" text="ZONA DE RIESGO MODERADA">
      <formula>NOT(ISERROR(SEARCH("ZONA DE RIESGO MODERADA",AR13)))</formula>
    </cfRule>
    <cfRule type="containsText" dxfId="712" priority="68" operator="containsText" text="ZONA DE RIESGO BAJA">
      <formula>NOT(ISERROR(SEARCH("ZONA DE RIESGO BAJA",AR13)))</formula>
    </cfRule>
  </conditionalFormatting>
  <conditionalFormatting sqref="BF5">
    <cfRule type="containsText" dxfId="711" priority="61" operator="containsText" text="Extremo">
      <formula>NOT(ISERROR(SEARCH("Extremo",BF5)))</formula>
    </cfRule>
    <cfRule type="containsText" dxfId="710" priority="62" operator="containsText" text="Alto">
      <formula>NOT(ISERROR(SEARCH("Alto",BF5)))</formula>
    </cfRule>
    <cfRule type="containsText" dxfId="709" priority="63" operator="containsText" text="Moderado">
      <formula>NOT(ISERROR(SEARCH("Moderado",BF5)))</formula>
    </cfRule>
    <cfRule type="containsText" dxfId="708" priority="64" operator="containsText" text="Bajo">
      <formula>NOT(ISERROR(SEARCH("Bajo",BF5)))</formula>
    </cfRule>
  </conditionalFormatting>
  <conditionalFormatting sqref="BE5">
    <cfRule type="containsText" dxfId="707" priority="57" operator="containsText" text="ZONA DE RIESGO EXTREMA">
      <formula>NOT(ISERROR(SEARCH("ZONA DE RIESGO EXTREMA",BE5)))</formula>
    </cfRule>
    <cfRule type="containsText" dxfId="706" priority="58" operator="containsText" text="ZONA DE RIESGO ALTA">
      <formula>NOT(ISERROR(SEARCH("ZONA DE RIESGO ALTA",BE5)))</formula>
    </cfRule>
    <cfRule type="containsText" dxfId="705" priority="59" operator="containsText" text="ZONA DE RIESGO MODERADA">
      <formula>NOT(ISERROR(SEARCH("ZONA DE RIESGO MODERADA",BE5)))</formula>
    </cfRule>
    <cfRule type="containsText" dxfId="704" priority="60" operator="containsText" text="ZONA DE RIESGO BAJA">
      <formula>NOT(ISERROR(SEARCH("ZONA DE RIESGO BAJA",BE5)))</formula>
    </cfRule>
  </conditionalFormatting>
  <conditionalFormatting sqref="BC4">
    <cfRule type="containsText" dxfId="703" priority="53" operator="containsText" text="Extremo">
      <formula>NOT(ISERROR(SEARCH("Extremo",BC4)))</formula>
    </cfRule>
    <cfRule type="containsText" dxfId="702" priority="54" operator="containsText" text="Alto">
      <formula>NOT(ISERROR(SEARCH("Alto",BC4)))</formula>
    </cfRule>
    <cfRule type="containsText" dxfId="701" priority="55" operator="containsText" text="Moderado">
      <formula>NOT(ISERROR(SEARCH("Moderado",BC4)))</formula>
    </cfRule>
    <cfRule type="containsText" dxfId="700" priority="56" operator="containsText" text="Bajo">
      <formula>NOT(ISERROR(SEARCH("Bajo",BC4)))</formula>
    </cfRule>
  </conditionalFormatting>
  <conditionalFormatting sqref="BC5">
    <cfRule type="containsText" dxfId="699" priority="49" operator="containsText" text="Extremo">
      <formula>NOT(ISERROR(SEARCH("Extremo",BC5)))</formula>
    </cfRule>
    <cfRule type="containsText" dxfId="698" priority="50" operator="containsText" text="Alto">
      <formula>NOT(ISERROR(SEARCH("Alto",BC5)))</formula>
    </cfRule>
    <cfRule type="containsText" dxfId="697" priority="51" operator="containsText" text="Moderado">
      <formula>NOT(ISERROR(SEARCH("Moderado",BC5)))</formula>
    </cfRule>
    <cfRule type="containsText" dxfId="696" priority="52" operator="containsText" text="Bajo">
      <formula>NOT(ISERROR(SEARCH("Bajo",BC5)))</formula>
    </cfRule>
  </conditionalFormatting>
  <conditionalFormatting sqref="BC6">
    <cfRule type="containsText" dxfId="695" priority="45" operator="containsText" text="Extremo">
      <formula>NOT(ISERROR(SEARCH("Extremo",BC6)))</formula>
    </cfRule>
    <cfRule type="containsText" dxfId="694" priority="46" operator="containsText" text="Alto">
      <formula>NOT(ISERROR(SEARCH("Alto",BC6)))</formula>
    </cfRule>
    <cfRule type="containsText" dxfId="693" priority="47" operator="containsText" text="Moderado">
      <formula>NOT(ISERROR(SEARCH("Moderado",BC6)))</formula>
    </cfRule>
    <cfRule type="containsText" dxfId="692" priority="48" operator="containsText" text="Bajo">
      <formula>NOT(ISERROR(SEARCH("Bajo",BC6)))</formula>
    </cfRule>
  </conditionalFormatting>
  <conditionalFormatting sqref="BC7:BC8">
    <cfRule type="containsText" dxfId="691" priority="41" operator="containsText" text="Extremo">
      <formula>NOT(ISERROR(SEARCH("Extremo",BC7)))</formula>
    </cfRule>
    <cfRule type="containsText" dxfId="690" priority="42" operator="containsText" text="Alto">
      <formula>NOT(ISERROR(SEARCH("Alto",BC7)))</formula>
    </cfRule>
    <cfRule type="containsText" dxfId="689" priority="43" operator="containsText" text="Moderado">
      <formula>NOT(ISERROR(SEARCH("Moderado",BC7)))</formula>
    </cfRule>
    <cfRule type="containsText" dxfId="688" priority="44" operator="containsText" text="Bajo">
      <formula>NOT(ISERROR(SEARCH("Bajo",BC7)))</formula>
    </cfRule>
  </conditionalFormatting>
  <conditionalFormatting sqref="BF4">
    <cfRule type="containsText" dxfId="687" priority="37" operator="containsText" text="Extremo">
      <formula>NOT(ISERROR(SEARCH("Extremo",BF4)))</formula>
    </cfRule>
    <cfRule type="containsText" dxfId="686" priority="38" operator="containsText" text="Alto">
      <formula>NOT(ISERROR(SEARCH("Alto",BF4)))</formula>
    </cfRule>
    <cfRule type="containsText" dxfId="685" priority="39" operator="containsText" text="Moderado">
      <formula>NOT(ISERROR(SEARCH("Moderado",BF4)))</formula>
    </cfRule>
    <cfRule type="containsText" dxfId="684" priority="40" operator="containsText" text="Bajo">
      <formula>NOT(ISERROR(SEARCH("Bajo",BF4)))</formula>
    </cfRule>
  </conditionalFormatting>
  <conditionalFormatting sqref="BE4">
    <cfRule type="containsText" dxfId="683" priority="33" operator="containsText" text="ZONA DE RIESGO EXTREMA">
      <formula>NOT(ISERROR(SEARCH("ZONA DE RIESGO EXTREMA",BE4)))</formula>
    </cfRule>
    <cfRule type="containsText" dxfId="682" priority="34" operator="containsText" text="ZONA DE RIESGO ALTA">
      <formula>NOT(ISERROR(SEARCH("ZONA DE RIESGO ALTA",BE4)))</formula>
    </cfRule>
    <cfRule type="containsText" dxfId="681" priority="35" operator="containsText" text="ZONA DE RIESGO MODERADA">
      <formula>NOT(ISERROR(SEARCH("ZONA DE RIESGO MODERADA",BE4)))</formula>
    </cfRule>
    <cfRule type="containsText" dxfId="680" priority="36" operator="containsText" text="ZONA DE RIESGO BAJA">
      <formula>NOT(ISERROR(SEARCH("ZONA DE RIESGO BAJA",BE4)))</formula>
    </cfRule>
  </conditionalFormatting>
  <conditionalFormatting sqref="BF6">
    <cfRule type="containsText" dxfId="679" priority="29" operator="containsText" text="Extremo">
      <formula>NOT(ISERROR(SEARCH("Extremo",BF6)))</formula>
    </cfRule>
    <cfRule type="containsText" dxfId="678" priority="30" operator="containsText" text="Alto">
      <formula>NOT(ISERROR(SEARCH("Alto",BF6)))</formula>
    </cfRule>
    <cfRule type="containsText" dxfId="677" priority="31" operator="containsText" text="Moderado">
      <formula>NOT(ISERROR(SEARCH("Moderado",BF6)))</formula>
    </cfRule>
    <cfRule type="containsText" dxfId="676" priority="32" operator="containsText" text="Bajo">
      <formula>NOT(ISERROR(SEARCH("Bajo",BF6)))</formula>
    </cfRule>
  </conditionalFormatting>
  <conditionalFormatting sqref="BE6">
    <cfRule type="containsText" dxfId="675" priority="25" operator="containsText" text="ZONA DE RIESGO EXTREMA">
      <formula>NOT(ISERROR(SEARCH("ZONA DE RIESGO EXTREMA",BE6)))</formula>
    </cfRule>
    <cfRule type="containsText" dxfId="674" priority="26" operator="containsText" text="ZONA DE RIESGO ALTA">
      <formula>NOT(ISERROR(SEARCH("ZONA DE RIESGO ALTA",BE6)))</formula>
    </cfRule>
    <cfRule type="containsText" dxfId="673" priority="27" operator="containsText" text="ZONA DE RIESGO MODERADA">
      <formula>NOT(ISERROR(SEARCH("ZONA DE RIESGO MODERADA",BE6)))</formula>
    </cfRule>
    <cfRule type="containsText" dxfId="672" priority="28" operator="containsText" text="ZONA DE RIESGO BAJA">
      <formula>NOT(ISERROR(SEARCH("ZONA DE RIESGO BAJA",BE6)))</formula>
    </cfRule>
  </conditionalFormatting>
  <conditionalFormatting sqref="BE7:BE8">
    <cfRule type="containsText" dxfId="671" priority="21" operator="containsText" text="ZONA DE RIESGO EXTREMA">
      <formula>NOT(ISERROR(SEARCH("ZONA DE RIESGO EXTREMA",BE7)))</formula>
    </cfRule>
    <cfRule type="containsText" dxfId="670" priority="22" operator="containsText" text="ZONA DE RIESGO ALTA">
      <formula>NOT(ISERROR(SEARCH("ZONA DE RIESGO ALTA",BE7)))</formula>
    </cfRule>
    <cfRule type="containsText" dxfId="669" priority="23" operator="containsText" text="ZONA DE RIESGO MODERADA">
      <formula>NOT(ISERROR(SEARCH("ZONA DE RIESGO MODERADA",BE7)))</formula>
    </cfRule>
    <cfRule type="containsText" dxfId="668" priority="24" operator="containsText" text="ZONA DE RIESGO BAJA">
      <formula>NOT(ISERROR(SEARCH("ZONA DE RIESGO BAJA",BE7)))</formula>
    </cfRule>
  </conditionalFormatting>
  <conditionalFormatting sqref="BF7:BF8">
    <cfRule type="containsText" dxfId="667" priority="17" operator="containsText" text="Extremo">
      <formula>NOT(ISERROR(SEARCH("Extremo",BF7)))</formula>
    </cfRule>
    <cfRule type="containsText" dxfId="666" priority="18" operator="containsText" text="Alto">
      <formula>NOT(ISERROR(SEARCH("Alto",BF7)))</formula>
    </cfRule>
    <cfRule type="containsText" dxfId="665" priority="19" operator="containsText" text="Moderado">
      <formula>NOT(ISERROR(SEARCH("Moderado",BF7)))</formula>
    </cfRule>
    <cfRule type="containsText" dxfId="664" priority="20" operator="containsText" text="Bajo">
      <formula>NOT(ISERROR(SEARCH("Bajo",BF7)))</formula>
    </cfRule>
  </conditionalFormatting>
  <conditionalFormatting sqref="BC9 BF9">
    <cfRule type="containsText" dxfId="663" priority="13" operator="containsText" text="Extremo">
      <formula>NOT(ISERROR(SEARCH("Extremo",BC9)))</formula>
    </cfRule>
    <cfRule type="containsText" dxfId="662" priority="14" operator="containsText" text="Alto">
      <formula>NOT(ISERROR(SEARCH("Alto",BC9)))</formula>
    </cfRule>
    <cfRule type="containsText" dxfId="661" priority="15" operator="containsText" text="Moderado">
      <formula>NOT(ISERROR(SEARCH("Moderado",BC9)))</formula>
    </cfRule>
    <cfRule type="containsText" dxfId="660" priority="16" operator="containsText" text="Bajo">
      <formula>NOT(ISERROR(SEARCH("Bajo",BC9)))</formula>
    </cfRule>
  </conditionalFormatting>
  <conditionalFormatting sqref="BE9">
    <cfRule type="containsText" dxfId="659" priority="9" operator="containsText" text="ZONA DE RIESGO EXTREMA">
      <formula>NOT(ISERROR(SEARCH("ZONA DE RIESGO EXTREMA",BE9)))</formula>
    </cfRule>
    <cfRule type="containsText" dxfId="658" priority="10" operator="containsText" text="ZONA DE RIESGO ALTA">
      <formula>NOT(ISERROR(SEARCH("ZONA DE RIESGO ALTA",BE9)))</formula>
    </cfRule>
    <cfRule type="containsText" dxfId="657" priority="11" operator="containsText" text="ZONA DE RIESGO MODERADA">
      <formula>NOT(ISERROR(SEARCH("ZONA DE RIESGO MODERADA",BE9)))</formula>
    </cfRule>
    <cfRule type="containsText" dxfId="656" priority="12" operator="containsText" text="ZONA DE RIESGO BAJA">
      <formula>NOT(ISERROR(SEARCH("ZONA DE RIESGO BAJA",BE9)))</formula>
    </cfRule>
  </conditionalFormatting>
  <conditionalFormatting sqref="BC13 BF13">
    <cfRule type="containsText" dxfId="655" priority="5" operator="containsText" text="Extremo">
      <formula>NOT(ISERROR(SEARCH("Extremo",BC13)))</formula>
    </cfRule>
    <cfRule type="containsText" dxfId="654" priority="6" operator="containsText" text="Alto">
      <formula>NOT(ISERROR(SEARCH("Alto",BC13)))</formula>
    </cfRule>
    <cfRule type="containsText" dxfId="653" priority="7" operator="containsText" text="Moderado">
      <formula>NOT(ISERROR(SEARCH("Moderado",BC13)))</formula>
    </cfRule>
    <cfRule type="containsText" dxfId="652" priority="8" operator="containsText" text="Bajo">
      <formula>NOT(ISERROR(SEARCH("Bajo",BC13)))</formula>
    </cfRule>
  </conditionalFormatting>
  <conditionalFormatting sqref="BE13">
    <cfRule type="containsText" dxfId="651" priority="1" operator="containsText" text="ZONA DE RIESGO EXTREMA">
      <formula>NOT(ISERROR(SEARCH("ZONA DE RIESGO EXTREMA",BE13)))</formula>
    </cfRule>
    <cfRule type="containsText" dxfId="650" priority="2" operator="containsText" text="ZONA DE RIESGO ALTA">
      <formula>NOT(ISERROR(SEARCH("ZONA DE RIESGO ALTA",BE13)))</formula>
    </cfRule>
    <cfRule type="containsText" dxfId="649" priority="3" operator="containsText" text="ZONA DE RIESGO MODERADA">
      <formula>NOT(ISERROR(SEARCH("ZONA DE RIESGO MODERADA",BE13)))</formula>
    </cfRule>
    <cfRule type="containsText" dxfId="648" priority="4" operator="containsText" text="ZONA DE RIESGO BAJA">
      <formula>NOT(ISERROR(SEARCH("ZONA DE RIESGO BAJA",BE13)))</formula>
    </cfRule>
  </conditionalFormatting>
  <dataValidations count="6">
    <dataValidation type="list" allowBlank="1" showInputMessage="1" showErrorMessage="1" sqref="P4:P9 AP4:AP9 P13 AC4:AC9 AC13 AP13 BC4:BC9 BC13" xr:uid="{00000000-0002-0000-0700-000000000000}">
      <formula1>"Extremo,Alto,Moderado,Bajo"</formula1>
    </dataValidation>
    <dataValidation type="list" allowBlank="1" showInputMessage="1" showErrorMessage="1" sqref="O4:O9 R4:R9 AB13 AE4:AE9 O13 R13 AO4:AO9 AB4:AB9 AR4:AR9 AE13 AO13 AR13 BB4:BB9 BE4:BE9 BB13 BE13" xr:uid="{00000000-0002-0000-0700-000001000000}">
      <formula1>"Insignificante,Menor,Moderado,Mayor,Catastrofico"</formula1>
    </dataValidation>
    <dataValidation type="list" allowBlank="1" showInputMessage="1" showErrorMessage="1" sqref="AA4:AA9 Q4:Q9 AA13 N4:N9 N13 Q13 AN4:AN9 AD4:AD9 AQ4:AQ9 AD13 AN13 AQ13 BA4:BA9 BD4:BD9 BA13 BD13" xr:uid="{00000000-0002-0000-0700-000002000000}">
      <formula1>"1, 2, 3, 4, 5"</formula1>
    </dataValidation>
    <dataValidation type="list" allowBlank="1" showInputMessage="1" showErrorMessage="1" sqref="S13 S4:S9 AS4:AS9 AF4:AF9 AF13 AS13 BF4:BF9 BF13" xr:uid="{00000000-0002-0000-0700-000003000000}">
      <formula1>"Bajo,Moderado,Alto,Extremo"</formula1>
    </dataValidation>
    <dataValidation type="list" allowBlank="1" showInputMessage="1" showErrorMessage="1" sqref="D13 D6:D8" xr:uid="{00000000-0002-0000-0700-000004000000}">
      <formula1>#REF!</formula1>
    </dataValidation>
    <dataValidation type="list" allowBlank="1" showInputMessage="1" showErrorMessage="1" sqref="D4:D5" xr:uid="{00000000-0002-0000-0700-000005000000}">
      <formula1>$U$2:$U$3</formula1>
    </dataValidation>
  </dataValidations>
  <pageMargins left="0.7" right="0.7" top="0.75" bottom="0.75" header="0.3" footer="0.3"/>
  <pageSetup paperSize="9" orientation="portrait" horizontalDpi="300" verticalDpi="300"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sheetPr>
  <dimension ref="A1:BF9"/>
  <sheetViews>
    <sheetView topLeftCell="AT1" zoomScale="80" zoomScaleNormal="80" workbookViewId="0">
      <selection activeCell="AZ1" sqref="AZ1"/>
    </sheetView>
  </sheetViews>
  <sheetFormatPr baseColWidth="10" defaultColWidth="11.42578125" defaultRowHeight="15" x14ac:dyDescent="0.2"/>
  <cols>
    <col min="1" max="1" width="5.85546875" style="14" customWidth="1"/>
    <col min="2" max="2" width="15.5703125" style="14" customWidth="1"/>
    <col min="3" max="3" width="21.140625" style="14" customWidth="1"/>
    <col min="4" max="4" width="13.42578125" style="14" customWidth="1"/>
    <col min="5" max="5" width="48.85546875" style="14" customWidth="1"/>
    <col min="6" max="6" width="77.140625" style="14" customWidth="1"/>
    <col min="7" max="7" width="22.5703125" style="14" customWidth="1"/>
    <col min="8" max="8" width="20.5703125" style="14" customWidth="1"/>
    <col min="9" max="9" width="16.140625" style="14" customWidth="1"/>
    <col min="10" max="10" width="35.7109375" style="14" customWidth="1"/>
    <col min="11" max="11" width="63" style="14" customWidth="1"/>
    <col min="12" max="12" width="23.5703125" style="14" customWidth="1"/>
    <col min="13" max="13" width="21.5703125" style="14" customWidth="1"/>
    <col min="14" max="14" width="7.7109375" style="14" customWidth="1"/>
    <col min="15" max="15" width="8" style="14" customWidth="1"/>
    <col min="16" max="16" width="8.42578125" style="14" customWidth="1"/>
    <col min="17" max="17" width="9.85546875" style="14" customWidth="1"/>
    <col min="18" max="18" width="9.28515625" style="14" customWidth="1"/>
    <col min="19" max="19" width="9.5703125" style="14" customWidth="1"/>
    <col min="20" max="20" width="100.42578125" style="14" customWidth="1"/>
    <col min="21" max="21" width="14.42578125" style="14" customWidth="1"/>
    <col min="22" max="22" width="12.5703125" style="14" customWidth="1"/>
    <col min="23" max="23" width="35.85546875" style="14" customWidth="1"/>
    <col min="24" max="24" width="56.5703125" style="14" customWidth="1"/>
    <col min="25" max="25" width="16.42578125" style="14" customWidth="1"/>
    <col min="26" max="32" width="11.42578125" style="14"/>
    <col min="33" max="33" width="78.7109375" style="14" customWidth="1"/>
    <col min="34" max="34" width="17.7109375" style="14" customWidth="1"/>
    <col min="35" max="35" width="14.85546875" style="14" customWidth="1"/>
    <col min="36" max="36" width="34.140625" style="14" customWidth="1"/>
    <col min="37" max="37" width="24.28515625" style="14" customWidth="1"/>
    <col min="38" max="38" width="18.5703125" style="14" customWidth="1"/>
    <col min="39" max="39" width="21.5703125" style="14" customWidth="1"/>
    <col min="40" max="40" width="7.28515625" style="14" customWidth="1"/>
    <col min="41" max="41" width="5.140625" style="14" customWidth="1"/>
    <col min="42" max="42" width="8" style="14" customWidth="1"/>
    <col min="43" max="43" width="5.7109375" style="14" customWidth="1"/>
    <col min="44" max="44" width="6" style="14" customWidth="1"/>
    <col min="45" max="45" width="7" style="14" customWidth="1"/>
    <col min="46" max="46" width="69.42578125" style="14" customWidth="1"/>
    <col min="47" max="48" width="15.5703125" style="14" customWidth="1"/>
    <col min="49" max="49" width="21.140625" style="14" customWidth="1"/>
    <col min="50" max="50" width="20.5703125" style="14" customWidth="1"/>
    <col min="51" max="51" width="19.7109375" style="14" customWidth="1"/>
    <col min="52" max="52" width="16.7109375" style="14" customWidth="1"/>
    <col min="53" max="16384" width="11.42578125" style="14"/>
  </cols>
  <sheetData>
    <row r="1" spans="1:58" ht="15.75" thickBot="1" x14ac:dyDescent="0.25">
      <c r="B1" s="15"/>
      <c r="C1" s="15"/>
      <c r="D1" s="15"/>
      <c r="E1" s="15"/>
      <c r="F1" s="15"/>
      <c r="G1" s="15"/>
      <c r="H1" s="15"/>
      <c r="I1" s="15"/>
    </row>
    <row r="2" spans="1:58" ht="58.5" customHeight="1" thickBot="1" x14ac:dyDescent="0.25">
      <c r="A2" s="565"/>
      <c r="B2" s="597"/>
      <c r="C2" s="656" t="s">
        <v>314</v>
      </c>
      <c r="D2" s="560"/>
      <c r="E2" s="560"/>
      <c r="F2" s="560"/>
      <c r="G2" s="570"/>
      <c r="H2" s="569" t="s">
        <v>111</v>
      </c>
      <c r="I2" s="560"/>
      <c r="J2" s="560"/>
      <c r="K2" s="560"/>
      <c r="L2" s="560"/>
      <c r="M2" s="570"/>
      <c r="N2" s="614" t="s">
        <v>76</v>
      </c>
      <c r="O2" s="615"/>
      <c r="P2" s="615"/>
      <c r="Q2" s="615"/>
      <c r="R2" s="615"/>
      <c r="S2" s="616"/>
      <c r="T2" s="657" t="s">
        <v>282</v>
      </c>
      <c r="U2" s="658"/>
      <c r="V2" s="658"/>
      <c r="W2" s="658"/>
      <c r="X2" s="658"/>
      <c r="Y2" s="658"/>
      <c r="Z2" s="659"/>
      <c r="AA2" s="614" t="s">
        <v>76</v>
      </c>
      <c r="AB2" s="615"/>
      <c r="AC2" s="615"/>
      <c r="AD2" s="615"/>
      <c r="AE2" s="615"/>
      <c r="AF2" s="616"/>
      <c r="AG2" s="657" t="s">
        <v>373</v>
      </c>
      <c r="AH2" s="658"/>
      <c r="AI2" s="658"/>
      <c r="AJ2" s="658"/>
      <c r="AK2" s="658"/>
      <c r="AL2" s="658"/>
      <c r="AM2" s="659"/>
      <c r="AN2" s="605" t="s">
        <v>76</v>
      </c>
      <c r="AO2" s="606"/>
      <c r="AP2" s="606"/>
      <c r="AQ2" s="606"/>
      <c r="AR2" s="606"/>
      <c r="AS2" s="607"/>
      <c r="AT2" s="657" t="s">
        <v>470</v>
      </c>
      <c r="AU2" s="658"/>
      <c r="AV2" s="658"/>
      <c r="AW2" s="658"/>
      <c r="AX2" s="658"/>
      <c r="AY2" s="658"/>
      <c r="AZ2" s="659"/>
      <c r="BA2" s="605" t="s">
        <v>76</v>
      </c>
      <c r="BB2" s="606"/>
      <c r="BC2" s="606"/>
      <c r="BD2" s="606"/>
      <c r="BE2" s="606"/>
      <c r="BF2" s="607"/>
    </row>
    <row r="3" spans="1:58" ht="66.75" customHeight="1" thickBot="1" x14ac:dyDescent="0.25">
      <c r="A3" s="567"/>
      <c r="B3" s="598"/>
      <c r="C3" s="572"/>
      <c r="D3" s="572"/>
      <c r="E3" s="572"/>
      <c r="F3" s="572"/>
      <c r="G3" s="573"/>
      <c r="H3" s="571"/>
      <c r="I3" s="572"/>
      <c r="J3" s="572"/>
      <c r="K3" s="572"/>
      <c r="L3" s="572"/>
      <c r="M3" s="573"/>
      <c r="N3" s="617" t="s">
        <v>67</v>
      </c>
      <c r="O3" s="618"/>
      <c r="P3" s="619"/>
      <c r="Q3" s="620" t="s">
        <v>75</v>
      </c>
      <c r="R3" s="621"/>
      <c r="S3" s="622"/>
      <c r="T3" s="660"/>
      <c r="U3" s="661"/>
      <c r="V3" s="661"/>
      <c r="W3" s="661"/>
      <c r="X3" s="661"/>
      <c r="Y3" s="661"/>
      <c r="Z3" s="662"/>
      <c r="AA3" s="617" t="s">
        <v>67</v>
      </c>
      <c r="AB3" s="618"/>
      <c r="AC3" s="619"/>
      <c r="AD3" s="620" t="s">
        <v>75</v>
      </c>
      <c r="AE3" s="621"/>
      <c r="AF3" s="622"/>
      <c r="AG3" s="660"/>
      <c r="AH3" s="661"/>
      <c r="AI3" s="661"/>
      <c r="AJ3" s="661"/>
      <c r="AK3" s="661"/>
      <c r="AL3" s="661"/>
      <c r="AM3" s="662"/>
      <c r="AN3" s="617" t="s">
        <v>67</v>
      </c>
      <c r="AO3" s="618"/>
      <c r="AP3" s="619"/>
      <c r="AQ3" s="620" t="s">
        <v>75</v>
      </c>
      <c r="AR3" s="621"/>
      <c r="AS3" s="622"/>
      <c r="AT3" s="660"/>
      <c r="AU3" s="661"/>
      <c r="AV3" s="661"/>
      <c r="AW3" s="661"/>
      <c r="AX3" s="661"/>
      <c r="AY3" s="661"/>
      <c r="AZ3" s="662"/>
      <c r="BA3" s="617" t="s">
        <v>67</v>
      </c>
      <c r="BB3" s="618"/>
      <c r="BC3" s="619"/>
      <c r="BD3" s="620" t="s">
        <v>75</v>
      </c>
      <c r="BE3" s="621"/>
      <c r="BF3" s="622"/>
    </row>
    <row r="4" spans="1:58" ht="103.5" customHeight="1" thickBot="1" x14ac:dyDescent="0.25">
      <c r="A4" s="7" t="s">
        <v>9</v>
      </c>
      <c r="B4" s="7" t="s">
        <v>1</v>
      </c>
      <c r="C4" s="7" t="s">
        <v>10</v>
      </c>
      <c r="D4" s="8" t="s">
        <v>11</v>
      </c>
      <c r="E4" s="7" t="s">
        <v>80</v>
      </c>
      <c r="F4" s="7" t="s">
        <v>150</v>
      </c>
      <c r="G4" s="240" t="s">
        <v>173</v>
      </c>
      <c r="H4" s="241" t="s">
        <v>174</v>
      </c>
      <c r="I4" s="100" t="s">
        <v>147</v>
      </c>
      <c r="J4" s="132" t="s">
        <v>12</v>
      </c>
      <c r="K4" s="133" t="s">
        <v>62</v>
      </c>
      <c r="L4" s="99" t="s">
        <v>206</v>
      </c>
      <c r="M4" s="134" t="s">
        <v>79</v>
      </c>
      <c r="N4" s="63" t="s">
        <v>68</v>
      </c>
      <c r="O4" s="63" t="s">
        <v>69</v>
      </c>
      <c r="P4" s="63" t="s">
        <v>70</v>
      </c>
      <c r="Q4" s="263" t="s">
        <v>68</v>
      </c>
      <c r="R4" s="263" t="s">
        <v>69</v>
      </c>
      <c r="S4" s="263" t="s">
        <v>70</v>
      </c>
      <c r="T4" s="7" t="s">
        <v>150</v>
      </c>
      <c r="U4" s="241" t="s">
        <v>283</v>
      </c>
      <c r="V4" s="100" t="s">
        <v>147</v>
      </c>
      <c r="W4" s="132" t="s">
        <v>12</v>
      </c>
      <c r="X4" s="133" t="s">
        <v>62</v>
      </c>
      <c r="Y4" s="99" t="s">
        <v>206</v>
      </c>
      <c r="Z4" s="134" t="s">
        <v>79</v>
      </c>
      <c r="AA4" s="63" t="s">
        <v>68</v>
      </c>
      <c r="AB4" s="63" t="s">
        <v>69</v>
      </c>
      <c r="AC4" s="63" t="s">
        <v>70</v>
      </c>
      <c r="AD4" s="263" t="s">
        <v>68</v>
      </c>
      <c r="AE4" s="263" t="s">
        <v>69</v>
      </c>
      <c r="AF4" s="263" t="s">
        <v>70</v>
      </c>
      <c r="AG4" s="7" t="s">
        <v>150</v>
      </c>
      <c r="AH4" s="241" t="s">
        <v>374</v>
      </c>
      <c r="AI4" s="100" t="s">
        <v>147</v>
      </c>
      <c r="AJ4" s="132" t="s">
        <v>12</v>
      </c>
      <c r="AK4" s="133" t="s">
        <v>62</v>
      </c>
      <c r="AL4" s="99" t="s">
        <v>206</v>
      </c>
      <c r="AM4" s="134" t="s">
        <v>79</v>
      </c>
      <c r="AN4" s="63" t="s">
        <v>68</v>
      </c>
      <c r="AO4" s="63" t="s">
        <v>69</v>
      </c>
      <c r="AP4" s="63" t="s">
        <v>70</v>
      </c>
      <c r="AQ4" s="263" t="s">
        <v>68</v>
      </c>
      <c r="AR4" s="263" t="s">
        <v>69</v>
      </c>
      <c r="AS4" s="263" t="s">
        <v>70</v>
      </c>
      <c r="AT4" s="7" t="s">
        <v>150</v>
      </c>
      <c r="AU4" s="241" t="s">
        <v>471</v>
      </c>
      <c r="AV4" s="100" t="s">
        <v>147</v>
      </c>
      <c r="AW4" s="132" t="s">
        <v>12</v>
      </c>
      <c r="AX4" s="133" t="s">
        <v>62</v>
      </c>
      <c r="AY4" s="99" t="s">
        <v>206</v>
      </c>
      <c r="AZ4" s="134" t="s">
        <v>79</v>
      </c>
      <c r="BA4" s="63" t="s">
        <v>68</v>
      </c>
      <c r="BB4" s="63" t="s">
        <v>69</v>
      </c>
      <c r="BC4" s="63" t="s">
        <v>70</v>
      </c>
      <c r="BD4" s="263" t="s">
        <v>68</v>
      </c>
      <c r="BE4" s="263" t="s">
        <v>69</v>
      </c>
      <c r="BF4" s="263" t="s">
        <v>70</v>
      </c>
    </row>
    <row r="5" spans="1:58" customFormat="1" ht="306" customHeight="1" x14ac:dyDescent="0.25">
      <c r="A5" s="26">
        <v>1</v>
      </c>
      <c r="B5" s="9" t="str">
        <f>+'[1]2.Identificación'!B31</f>
        <v>Gestión Jurídica
(Contractual)</v>
      </c>
      <c r="C5" s="125" t="s">
        <v>103</v>
      </c>
      <c r="D5" s="27" t="s">
        <v>13</v>
      </c>
      <c r="E5" s="2" t="s">
        <v>105</v>
      </c>
      <c r="F5" s="2" t="s">
        <v>193</v>
      </c>
      <c r="G5" s="235">
        <v>1</v>
      </c>
      <c r="H5" s="12">
        <v>1</v>
      </c>
      <c r="I5" s="16">
        <v>1</v>
      </c>
      <c r="J5" s="215" t="s">
        <v>159</v>
      </c>
      <c r="K5" s="28" t="s">
        <v>160</v>
      </c>
      <c r="L5" s="252">
        <f>I5/H5</f>
        <v>1</v>
      </c>
      <c r="M5" s="13">
        <f>(I5*0.25)/H5</f>
        <v>0.25</v>
      </c>
      <c r="N5" s="67">
        <v>4</v>
      </c>
      <c r="O5" s="77" t="s">
        <v>71</v>
      </c>
      <c r="P5" s="77" t="s">
        <v>72</v>
      </c>
      <c r="Q5" s="250">
        <v>2</v>
      </c>
      <c r="R5" s="77" t="s">
        <v>203</v>
      </c>
      <c r="S5" s="77" t="s">
        <v>204</v>
      </c>
      <c r="T5" s="124" t="s">
        <v>285</v>
      </c>
      <c r="U5" s="12">
        <v>1</v>
      </c>
      <c r="V5" s="327">
        <v>1</v>
      </c>
      <c r="W5" s="328" t="s">
        <v>159</v>
      </c>
      <c r="X5" s="326" t="s">
        <v>160</v>
      </c>
      <c r="Y5" s="252">
        <f>V5/U5</f>
        <v>1</v>
      </c>
      <c r="Z5" s="13">
        <f>(V5*0.25)/U5</f>
        <v>0.25</v>
      </c>
      <c r="AA5" s="250">
        <v>4</v>
      </c>
      <c r="AB5" s="388" t="s">
        <v>71</v>
      </c>
      <c r="AC5" s="388" t="s">
        <v>72</v>
      </c>
      <c r="AD5" s="250">
        <v>2</v>
      </c>
      <c r="AE5" s="388" t="s">
        <v>203</v>
      </c>
      <c r="AF5" s="388" t="s">
        <v>204</v>
      </c>
      <c r="AG5" s="2" t="s">
        <v>418</v>
      </c>
      <c r="AH5" s="12">
        <v>1</v>
      </c>
      <c r="AI5" s="327">
        <v>1</v>
      </c>
      <c r="AJ5" s="328" t="s">
        <v>414</v>
      </c>
      <c r="AK5" s="387"/>
      <c r="AL5" s="252">
        <f>AI5/AH5</f>
        <v>1</v>
      </c>
      <c r="AM5" s="13">
        <f>(AI5*0.25)/AH5</f>
        <v>0.25</v>
      </c>
      <c r="AN5" s="250">
        <v>4</v>
      </c>
      <c r="AO5" s="399" t="s">
        <v>71</v>
      </c>
      <c r="AP5" s="399" t="s">
        <v>72</v>
      </c>
      <c r="AQ5" s="250">
        <v>2</v>
      </c>
      <c r="AR5" s="399" t="s">
        <v>203</v>
      </c>
      <c r="AS5" s="399" t="s">
        <v>204</v>
      </c>
      <c r="AT5" s="2" t="s">
        <v>418</v>
      </c>
      <c r="AU5" s="12">
        <v>1</v>
      </c>
      <c r="AV5" s="327">
        <v>1</v>
      </c>
      <c r="AW5" s="328" t="s">
        <v>527</v>
      </c>
      <c r="AX5" s="387"/>
      <c r="AY5" s="252">
        <f>AV5/AU5</f>
        <v>1</v>
      </c>
      <c r="AZ5" s="13">
        <f>(AV5*0.25)/AU5</f>
        <v>0.25</v>
      </c>
      <c r="BA5" s="529">
        <v>4</v>
      </c>
      <c r="BB5" s="527" t="s">
        <v>71</v>
      </c>
      <c r="BC5" s="527" t="s">
        <v>72</v>
      </c>
      <c r="BD5" s="529">
        <v>2</v>
      </c>
      <c r="BE5" s="527" t="s">
        <v>203</v>
      </c>
      <c r="BF5" s="527" t="s">
        <v>204</v>
      </c>
    </row>
    <row r="6" spans="1:58" ht="306" customHeight="1" x14ac:dyDescent="0.2">
      <c r="A6" s="26">
        <v>2</v>
      </c>
      <c r="B6" s="9" t="str">
        <f>+'[1]2.Identificación'!B32</f>
        <v>Gestión Jurídica
(Disciplinario)</v>
      </c>
      <c r="C6" s="126" t="s">
        <v>14</v>
      </c>
      <c r="D6" s="10" t="s">
        <v>13</v>
      </c>
      <c r="E6" s="2" t="s">
        <v>104</v>
      </c>
      <c r="F6" s="128" t="s">
        <v>194</v>
      </c>
      <c r="G6" s="235">
        <v>1</v>
      </c>
      <c r="H6" s="12">
        <v>1</v>
      </c>
      <c r="I6" s="16">
        <v>1</v>
      </c>
      <c r="J6" s="28" t="s">
        <v>161</v>
      </c>
      <c r="K6" s="28" t="s">
        <v>162</v>
      </c>
      <c r="L6" s="252">
        <f>I6/H6</f>
        <v>1</v>
      </c>
      <c r="M6" s="13">
        <f t="shared" ref="M6:M8" si="0">(I6*0.25)/H6</f>
        <v>0.25</v>
      </c>
      <c r="N6" s="67">
        <v>3</v>
      </c>
      <c r="O6" s="77" t="s">
        <v>71</v>
      </c>
      <c r="P6" s="77" t="s">
        <v>72</v>
      </c>
      <c r="Q6" s="250">
        <v>1</v>
      </c>
      <c r="R6" s="388" t="s">
        <v>203</v>
      </c>
      <c r="S6" s="250" t="s">
        <v>204</v>
      </c>
      <c r="T6" s="128" t="s">
        <v>284</v>
      </c>
      <c r="U6" s="12">
        <v>1</v>
      </c>
      <c r="V6" s="327">
        <v>1</v>
      </c>
      <c r="W6" s="329" t="s">
        <v>161</v>
      </c>
      <c r="X6" s="328" t="s">
        <v>162</v>
      </c>
      <c r="Y6" s="252">
        <f>V6/U6</f>
        <v>1</v>
      </c>
      <c r="Z6" s="13">
        <f t="shared" ref="Z6:Z8" si="1">(V6*0.25)/U6</f>
        <v>0.25</v>
      </c>
      <c r="AA6" s="250">
        <v>3</v>
      </c>
      <c r="AB6" s="388" t="s">
        <v>71</v>
      </c>
      <c r="AC6" s="388" t="s">
        <v>72</v>
      </c>
      <c r="AD6" s="250">
        <v>1</v>
      </c>
      <c r="AE6" s="388" t="s">
        <v>203</v>
      </c>
      <c r="AF6" s="250" t="s">
        <v>204</v>
      </c>
      <c r="AG6" s="451" t="s">
        <v>416</v>
      </c>
      <c r="AH6" s="12">
        <v>1</v>
      </c>
      <c r="AI6" s="327">
        <v>1</v>
      </c>
      <c r="AJ6" s="329" t="s">
        <v>419</v>
      </c>
      <c r="AK6" s="453"/>
      <c r="AL6" s="252">
        <f>AI6/AH6</f>
        <v>1</v>
      </c>
      <c r="AM6" s="13">
        <f t="shared" ref="AM6:AM8" si="2">(AI6*0.25)/AH6</f>
        <v>0.25</v>
      </c>
      <c r="AN6" s="250">
        <v>3</v>
      </c>
      <c r="AO6" s="399" t="s">
        <v>71</v>
      </c>
      <c r="AP6" s="399" t="s">
        <v>72</v>
      </c>
      <c r="AQ6" s="250">
        <v>1</v>
      </c>
      <c r="AR6" s="399" t="s">
        <v>203</v>
      </c>
      <c r="AS6" s="250" t="s">
        <v>204</v>
      </c>
      <c r="AT6" s="451" t="s">
        <v>416</v>
      </c>
      <c r="AU6" s="12">
        <v>1</v>
      </c>
      <c r="AV6" s="327">
        <v>1</v>
      </c>
      <c r="AW6" s="329" t="s">
        <v>528</v>
      </c>
      <c r="AX6" s="453"/>
      <c r="AY6" s="252">
        <f>AV6/AU6</f>
        <v>1</v>
      </c>
      <c r="AZ6" s="13">
        <f t="shared" ref="AZ6:AZ8" si="3">(AV6*0.25)/AU6</f>
        <v>0.25</v>
      </c>
      <c r="BA6" s="529">
        <v>3</v>
      </c>
      <c r="BB6" s="527" t="s">
        <v>71</v>
      </c>
      <c r="BC6" s="527" t="s">
        <v>72</v>
      </c>
      <c r="BD6" s="529">
        <v>1</v>
      </c>
      <c r="BE6" s="527" t="s">
        <v>203</v>
      </c>
      <c r="BF6" s="529" t="s">
        <v>204</v>
      </c>
    </row>
    <row r="7" spans="1:58" ht="239.25" customHeight="1" x14ac:dyDescent="0.2">
      <c r="A7" s="26">
        <v>3</v>
      </c>
      <c r="B7" s="9" t="str">
        <f>+'[1]2.Identificación'!B33</f>
        <v>Gestión Jurídica
(Judicial)</v>
      </c>
      <c r="C7" s="125" t="s">
        <v>7</v>
      </c>
      <c r="D7" s="10" t="s">
        <v>13</v>
      </c>
      <c r="E7" s="2" t="s">
        <v>8</v>
      </c>
      <c r="F7" s="129" t="s">
        <v>195</v>
      </c>
      <c r="G7" s="235">
        <v>1</v>
      </c>
      <c r="H7" s="12">
        <v>1</v>
      </c>
      <c r="I7" s="16">
        <v>1</v>
      </c>
      <c r="J7" s="28" t="s">
        <v>163</v>
      </c>
      <c r="K7" s="28" t="s">
        <v>164</v>
      </c>
      <c r="L7" s="252">
        <f t="shared" ref="L7:L8" si="4">I7/H7</f>
        <v>1</v>
      </c>
      <c r="M7" s="13">
        <f t="shared" si="0"/>
        <v>0.25</v>
      </c>
      <c r="N7" s="67">
        <v>4</v>
      </c>
      <c r="O7" s="77" t="s">
        <v>71</v>
      </c>
      <c r="P7" s="77" t="s">
        <v>72</v>
      </c>
      <c r="Q7" s="250">
        <v>2</v>
      </c>
      <c r="R7" s="388" t="s">
        <v>203</v>
      </c>
      <c r="S7" s="250" t="s">
        <v>204</v>
      </c>
      <c r="T7" s="129" t="s">
        <v>287</v>
      </c>
      <c r="U7" s="12">
        <v>1</v>
      </c>
      <c r="V7" s="327">
        <v>1</v>
      </c>
      <c r="W7" s="329" t="s">
        <v>163</v>
      </c>
      <c r="X7" s="328"/>
      <c r="Y7" s="252">
        <f t="shared" ref="Y7:Y8" si="5">V7/U7</f>
        <v>1</v>
      </c>
      <c r="Z7" s="13">
        <f t="shared" si="1"/>
        <v>0.25</v>
      </c>
      <c r="AA7" s="250">
        <v>4</v>
      </c>
      <c r="AB7" s="388" t="s">
        <v>71</v>
      </c>
      <c r="AC7" s="388" t="s">
        <v>72</v>
      </c>
      <c r="AD7" s="250">
        <v>2</v>
      </c>
      <c r="AE7" s="388" t="s">
        <v>203</v>
      </c>
      <c r="AF7" s="250" t="s">
        <v>204</v>
      </c>
      <c r="AG7" s="452" t="s">
        <v>417</v>
      </c>
      <c r="AH7" s="12">
        <v>1</v>
      </c>
      <c r="AI7" s="327">
        <v>1</v>
      </c>
      <c r="AJ7" s="329" t="s">
        <v>420</v>
      </c>
      <c r="AK7" s="454"/>
      <c r="AL7" s="252">
        <f t="shared" ref="AL7:AL8" si="6">AI7/AH7</f>
        <v>1</v>
      </c>
      <c r="AM7" s="13">
        <f t="shared" si="2"/>
        <v>0.25</v>
      </c>
      <c r="AN7" s="250">
        <v>4</v>
      </c>
      <c r="AO7" s="399" t="s">
        <v>71</v>
      </c>
      <c r="AP7" s="399" t="s">
        <v>72</v>
      </c>
      <c r="AQ7" s="250">
        <v>2</v>
      </c>
      <c r="AR7" s="399" t="s">
        <v>203</v>
      </c>
      <c r="AS7" s="250" t="s">
        <v>204</v>
      </c>
      <c r="AT7" s="452" t="s">
        <v>417</v>
      </c>
      <c r="AU7" s="12">
        <v>1</v>
      </c>
      <c r="AV7" s="327">
        <v>1</v>
      </c>
      <c r="AW7" s="329" t="s">
        <v>529</v>
      </c>
      <c r="AX7" s="454"/>
      <c r="AY7" s="252">
        <f t="shared" ref="AY7:AY8" si="7">AV7/AU7</f>
        <v>1</v>
      </c>
      <c r="AZ7" s="13">
        <f t="shared" si="3"/>
        <v>0.25</v>
      </c>
      <c r="BA7" s="529">
        <v>4</v>
      </c>
      <c r="BB7" s="527" t="s">
        <v>71</v>
      </c>
      <c r="BC7" s="527" t="s">
        <v>72</v>
      </c>
      <c r="BD7" s="529">
        <v>2</v>
      </c>
      <c r="BE7" s="527" t="s">
        <v>203</v>
      </c>
      <c r="BF7" s="529" t="s">
        <v>204</v>
      </c>
    </row>
    <row r="8" spans="1:58" ht="188.25" customHeight="1" x14ac:dyDescent="0.2">
      <c r="A8" s="26">
        <v>4</v>
      </c>
      <c r="B8" s="9" t="str">
        <f>+'[1]2.Identificación'!B34</f>
        <v>Gestión Jurídica</v>
      </c>
      <c r="C8" s="127" t="s">
        <v>65</v>
      </c>
      <c r="D8" s="1" t="s">
        <v>15</v>
      </c>
      <c r="E8" s="2" t="s">
        <v>66</v>
      </c>
      <c r="F8" s="124" t="s">
        <v>355</v>
      </c>
      <c r="G8" s="235">
        <v>1</v>
      </c>
      <c r="H8" s="12">
        <v>1</v>
      </c>
      <c r="I8" s="16">
        <v>1</v>
      </c>
      <c r="J8" s="215" t="s">
        <v>165</v>
      </c>
      <c r="K8" s="215" t="s">
        <v>166</v>
      </c>
      <c r="L8" s="252">
        <f t="shared" si="4"/>
        <v>1</v>
      </c>
      <c r="M8" s="13">
        <f t="shared" si="0"/>
        <v>0.25</v>
      </c>
      <c r="N8" s="67">
        <v>1</v>
      </c>
      <c r="O8" s="77" t="s">
        <v>77</v>
      </c>
      <c r="P8" s="77" t="s">
        <v>72</v>
      </c>
      <c r="Q8" s="250">
        <v>1</v>
      </c>
      <c r="R8" s="388" t="s">
        <v>77</v>
      </c>
      <c r="S8" s="388" t="s">
        <v>72</v>
      </c>
      <c r="T8" s="124" t="s">
        <v>286</v>
      </c>
      <c r="U8" s="12">
        <v>1</v>
      </c>
      <c r="V8" s="327">
        <v>1</v>
      </c>
      <c r="W8" s="328" t="s">
        <v>288</v>
      </c>
      <c r="X8" s="328"/>
      <c r="Y8" s="252">
        <f t="shared" si="5"/>
        <v>1</v>
      </c>
      <c r="Z8" s="13">
        <f t="shared" si="1"/>
        <v>0.25</v>
      </c>
      <c r="AA8" s="250">
        <v>1</v>
      </c>
      <c r="AB8" s="388" t="s">
        <v>77</v>
      </c>
      <c r="AC8" s="388" t="s">
        <v>72</v>
      </c>
      <c r="AD8" s="250">
        <v>1</v>
      </c>
      <c r="AE8" s="388" t="s">
        <v>77</v>
      </c>
      <c r="AF8" s="388" t="s">
        <v>72</v>
      </c>
      <c r="AG8" s="124" t="s">
        <v>286</v>
      </c>
      <c r="AH8" s="12">
        <v>1</v>
      </c>
      <c r="AI8" s="327">
        <v>1</v>
      </c>
      <c r="AJ8" s="328" t="s">
        <v>415</v>
      </c>
      <c r="AK8" s="328"/>
      <c r="AL8" s="252">
        <f t="shared" si="6"/>
        <v>1</v>
      </c>
      <c r="AM8" s="13">
        <f t="shared" si="2"/>
        <v>0.25</v>
      </c>
      <c r="AN8" s="250">
        <v>1</v>
      </c>
      <c r="AO8" s="399" t="s">
        <v>77</v>
      </c>
      <c r="AP8" s="399" t="s">
        <v>72</v>
      </c>
      <c r="AQ8" s="250">
        <v>1</v>
      </c>
      <c r="AR8" s="399" t="s">
        <v>77</v>
      </c>
      <c r="AS8" s="399" t="s">
        <v>72</v>
      </c>
      <c r="AT8" s="124" t="s">
        <v>286</v>
      </c>
      <c r="AU8" s="12">
        <v>1</v>
      </c>
      <c r="AV8" s="327">
        <v>1</v>
      </c>
      <c r="AW8" s="328" t="s">
        <v>530</v>
      </c>
      <c r="AX8" s="328"/>
      <c r="AY8" s="252">
        <f t="shared" si="7"/>
        <v>1</v>
      </c>
      <c r="AZ8" s="13">
        <f t="shared" si="3"/>
        <v>0.25</v>
      </c>
      <c r="BA8" s="529">
        <v>1</v>
      </c>
      <c r="BB8" s="527" t="s">
        <v>77</v>
      </c>
      <c r="BC8" s="527" t="s">
        <v>72</v>
      </c>
      <c r="BD8" s="529">
        <v>1</v>
      </c>
      <c r="BE8" s="527" t="s">
        <v>77</v>
      </c>
      <c r="BF8" s="527" t="s">
        <v>72</v>
      </c>
    </row>
    <row r="9" spans="1:58" ht="33.75" customHeight="1" x14ac:dyDescent="0.2">
      <c r="L9" s="242" t="s">
        <v>50</v>
      </c>
      <c r="M9" s="243">
        <f>AVERAGE(M5:M8)</f>
        <v>0.25</v>
      </c>
      <c r="Y9" s="242" t="s">
        <v>50</v>
      </c>
      <c r="Z9" s="243">
        <f>AVERAGE(Z5:Z8)</f>
        <v>0.25</v>
      </c>
      <c r="AL9" s="242" t="s">
        <v>50</v>
      </c>
      <c r="AM9" s="243">
        <f>AVERAGE(AM5:AM8)</f>
        <v>0.25</v>
      </c>
      <c r="AY9" s="242" t="s">
        <v>50</v>
      </c>
      <c r="AZ9" s="243">
        <f>AVERAGE(AZ5:AZ8)</f>
        <v>0.25</v>
      </c>
    </row>
  </sheetData>
  <autoFilter ref="A4:M8" xr:uid="{00000000-0009-0000-0000-000008000000}"/>
  <mergeCells count="18">
    <mergeCell ref="AT2:AZ3"/>
    <mergeCell ref="BA2:BF2"/>
    <mergeCell ref="BA3:BC3"/>
    <mergeCell ref="BD3:BF3"/>
    <mergeCell ref="AG2:AM3"/>
    <mergeCell ref="AN2:AS2"/>
    <mergeCell ref="AN3:AP3"/>
    <mergeCell ref="AQ3:AS3"/>
    <mergeCell ref="A2:B3"/>
    <mergeCell ref="H2:M3"/>
    <mergeCell ref="C2:G3"/>
    <mergeCell ref="AA2:AF2"/>
    <mergeCell ref="AA3:AC3"/>
    <mergeCell ref="AD3:AF3"/>
    <mergeCell ref="T2:Z3"/>
    <mergeCell ref="N2:S2"/>
    <mergeCell ref="N3:P3"/>
    <mergeCell ref="Q3:S3"/>
  </mergeCells>
  <conditionalFormatting sqref="P5">
    <cfRule type="containsText" dxfId="647" priority="245" operator="containsText" text="Extremo">
      <formula>NOT(ISERROR(SEARCH("Extremo",P5)))</formula>
    </cfRule>
    <cfRule type="containsText" dxfId="646" priority="246" operator="containsText" text="Alto">
      <formula>NOT(ISERROR(SEARCH("Alto",P5)))</formula>
    </cfRule>
    <cfRule type="containsText" dxfId="645" priority="247" operator="containsText" text="Moderado">
      <formula>NOT(ISERROR(SEARCH("Moderado",P5)))</formula>
    </cfRule>
    <cfRule type="containsText" dxfId="644" priority="248" operator="containsText" text="Bajo">
      <formula>NOT(ISERROR(SEARCH("Bajo",P5)))</formula>
    </cfRule>
  </conditionalFormatting>
  <conditionalFormatting sqref="R5">
    <cfRule type="containsText" dxfId="643" priority="241" operator="containsText" text="ZONA DE RIESGO EXTREMA">
      <formula>NOT(ISERROR(SEARCH("ZONA DE RIESGO EXTREMA",R5)))</formula>
    </cfRule>
    <cfRule type="containsText" dxfId="642" priority="242" operator="containsText" text="ZONA DE RIESGO ALTA">
      <formula>NOT(ISERROR(SEARCH("ZONA DE RIESGO ALTA",R5)))</formula>
    </cfRule>
    <cfRule type="containsText" dxfId="641" priority="243" operator="containsText" text="ZONA DE RIESGO MODERADA">
      <formula>NOT(ISERROR(SEARCH("ZONA DE RIESGO MODERADA",R5)))</formula>
    </cfRule>
    <cfRule type="containsText" dxfId="640" priority="244" operator="containsText" text="ZONA DE RIESGO BAJA">
      <formula>NOT(ISERROR(SEARCH("ZONA DE RIESGO BAJA",R5)))</formula>
    </cfRule>
  </conditionalFormatting>
  <conditionalFormatting sqref="S5">
    <cfRule type="containsText" dxfId="639" priority="237" operator="containsText" text="Extremo">
      <formula>NOT(ISERROR(SEARCH("Extremo",S5)))</formula>
    </cfRule>
    <cfRule type="containsText" dxfId="638" priority="238" operator="containsText" text="Alto">
      <formula>NOT(ISERROR(SEARCH("Alto",S5)))</formula>
    </cfRule>
    <cfRule type="containsText" dxfId="637" priority="239" operator="containsText" text="Moderado">
      <formula>NOT(ISERROR(SEARCH("Moderado",S5)))</formula>
    </cfRule>
    <cfRule type="containsText" dxfId="636" priority="240" operator="containsText" text="Bajo">
      <formula>NOT(ISERROR(SEARCH("Bajo",S5)))</formula>
    </cfRule>
  </conditionalFormatting>
  <conditionalFormatting sqref="P6">
    <cfRule type="containsText" dxfId="635" priority="233" operator="containsText" text="Extremo">
      <formula>NOT(ISERROR(SEARCH("Extremo",P6)))</formula>
    </cfRule>
    <cfRule type="containsText" dxfId="634" priority="234" operator="containsText" text="Alto">
      <formula>NOT(ISERROR(SEARCH("Alto",P6)))</formula>
    </cfRule>
    <cfRule type="containsText" dxfId="633" priority="235" operator="containsText" text="Moderado">
      <formula>NOT(ISERROR(SEARCH("Moderado",P6)))</formula>
    </cfRule>
    <cfRule type="containsText" dxfId="632" priority="236" operator="containsText" text="Bajo">
      <formula>NOT(ISERROR(SEARCH("Bajo",P6)))</formula>
    </cfRule>
  </conditionalFormatting>
  <conditionalFormatting sqref="P7">
    <cfRule type="containsText" dxfId="631" priority="221" operator="containsText" text="Extremo">
      <formula>NOT(ISERROR(SEARCH("Extremo",P7)))</formula>
    </cfRule>
    <cfRule type="containsText" dxfId="630" priority="222" operator="containsText" text="Alto">
      <formula>NOT(ISERROR(SEARCH("Alto",P7)))</formula>
    </cfRule>
    <cfRule type="containsText" dxfId="629" priority="223" operator="containsText" text="Moderado">
      <formula>NOT(ISERROR(SEARCH("Moderado",P7)))</formula>
    </cfRule>
    <cfRule type="containsText" dxfId="628" priority="224" operator="containsText" text="Bajo">
      <formula>NOT(ISERROR(SEARCH("Bajo",P7)))</formula>
    </cfRule>
  </conditionalFormatting>
  <conditionalFormatting sqref="P8">
    <cfRule type="containsText" dxfId="627" priority="209" operator="containsText" text="Extremo">
      <formula>NOT(ISERROR(SEARCH("Extremo",P8)))</formula>
    </cfRule>
    <cfRule type="containsText" dxfId="626" priority="210" operator="containsText" text="Alto">
      <formula>NOT(ISERROR(SEARCH("Alto",P8)))</formula>
    </cfRule>
    <cfRule type="containsText" dxfId="625" priority="211" operator="containsText" text="Moderado">
      <formula>NOT(ISERROR(SEARCH("Moderado",P8)))</formula>
    </cfRule>
    <cfRule type="containsText" dxfId="624" priority="212" operator="containsText" text="Bajo">
      <formula>NOT(ISERROR(SEARCH("Bajo",P8)))</formula>
    </cfRule>
  </conditionalFormatting>
  <conditionalFormatting sqref="AC5">
    <cfRule type="containsText" dxfId="623" priority="149" operator="containsText" text="Extremo">
      <formula>NOT(ISERROR(SEARCH("Extremo",AC5)))</formula>
    </cfRule>
    <cfRule type="containsText" dxfId="622" priority="150" operator="containsText" text="Alto">
      <formula>NOT(ISERROR(SEARCH("Alto",AC5)))</formula>
    </cfRule>
    <cfRule type="containsText" dxfId="621" priority="151" operator="containsText" text="Moderado">
      <formula>NOT(ISERROR(SEARCH("Moderado",AC5)))</formula>
    </cfRule>
    <cfRule type="containsText" dxfId="620" priority="152" operator="containsText" text="Bajo">
      <formula>NOT(ISERROR(SEARCH("Bajo",AC5)))</formula>
    </cfRule>
  </conditionalFormatting>
  <conditionalFormatting sqref="AE5">
    <cfRule type="containsText" dxfId="619" priority="145" operator="containsText" text="ZONA DE RIESGO EXTREMA">
      <formula>NOT(ISERROR(SEARCH("ZONA DE RIESGO EXTREMA",AE5)))</formula>
    </cfRule>
    <cfRule type="containsText" dxfId="618" priority="146" operator="containsText" text="ZONA DE RIESGO ALTA">
      <formula>NOT(ISERROR(SEARCH("ZONA DE RIESGO ALTA",AE5)))</formula>
    </cfRule>
    <cfRule type="containsText" dxfId="617" priority="147" operator="containsText" text="ZONA DE RIESGO MODERADA">
      <formula>NOT(ISERROR(SEARCH("ZONA DE RIESGO MODERADA",AE5)))</formula>
    </cfRule>
    <cfRule type="containsText" dxfId="616" priority="148" operator="containsText" text="ZONA DE RIESGO BAJA">
      <formula>NOT(ISERROR(SEARCH("ZONA DE RIESGO BAJA",AE5)))</formula>
    </cfRule>
  </conditionalFormatting>
  <conditionalFormatting sqref="AF5">
    <cfRule type="containsText" dxfId="615" priority="141" operator="containsText" text="Extremo">
      <formula>NOT(ISERROR(SEARCH("Extremo",AF5)))</formula>
    </cfRule>
    <cfRule type="containsText" dxfId="614" priority="142" operator="containsText" text="Alto">
      <formula>NOT(ISERROR(SEARCH("Alto",AF5)))</formula>
    </cfRule>
    <cfRule type="containsText" dxfId="613" priority="143" operator="containsText" text="Moderado">
      <formula>NOT(ISERROR(SEARCH("Moderado",AF5)))</formula>
    </cfRule>
    <cfRule type="containsText" dxfId="612" priority="144" operator="containsText" text="Bajo">
      <formula>NOT(ISERROR(SEARCH("Bajo",AF5)))</formula>
    </cfRule>
  </conditionalFormatting>
  <conditionalFormatting sqref="R6">
    <cfRule type="containsText" dxfId="611" priority="137" operator="containsText" text="ZONA DE RIESGO EXTREMA">
      <formula>NOT(ISERROR(SEARCH("ZONA DE RIESGO EXTREMA",R6)))</formula>
    </cfRule>
    <cfRule type="containsText" dxfId="610" priority="138" operator="containsText" text="ZONA DE RIESGO ALTA">
      <formula>NOT(ISERROR(SEARCH("ZONA DE RIESGO ALTA",R6)))</formula>
    </cfRule>
    <cfRule type="containsText" dxfId="609" priority="139" operator="containsText" text="ZONA DE RIESGO MODERADA">
      <formula>NOT(ISERROR(SEARCH("ZONA DE RIESGO MODERADA",R6)))</formula>
    </cfRule>
    <cfRule type="containsText" dxfId="608" priority="140" operator="containsText" text="ZONA DE RIESGO BAJA">
      <formula>NOT(ISERROR(SEARCH("ZONA DE RIESGO BAJA",R6)))</formula>
    </cfRule>
  </conditionalFormatting>
  <conditionalFormatting sqref="S6">
    <cfRule type="containsText" dxfId="607" priority="133" operator="containsText" text="Extremo">
      <formula>NOT(ISERROR(SEARCH("Extremo",S6)))</formula>
    </cfRule>
    <cfRule type="containsText" dxfId="606" priority="134" operator="containsText" text="Alto">
      <formula>NOT(ISERROR(SEARCH("Alto",S6)))</formula>
    </cfRule>
    <cfRule type="containsText" dxfId="605" priority="135" operator="containsText" text="Moderado">
      <formula>NOT(ISERROR(SEARCH("Moderado",S6)))</formula>
    </cfRule>
    <cfRule type="containsText" dxfId="604" priority="136" operator="containsText" text="Bajo">
      <formula>NOT(ISERROR(SEARCH("Bajo",S6)))</formula>
    </cfRule>
  </conditionalFormatting>
  <conditionalFormatting sqref="AE6">
    <cfRule type="containsText" dxfId="603" priority="129" operator="containsText" text="ZONA DE RIESGO EXTREMA">
      <formula>NOT(ISERROR(SEARCH("ZONA DE RIESGO EXTREMA",AE6)))</formula>
    </cfRule>
    <cfRule type="containsText" dxfId="602" priority="130" operator="containsText" text="ZONA DE RIESGO ALTA">
      <formula>NOT(ISERROR(SEARCH("ZONA DE RIESGO ALTA",AE6)))</formula>
    </cfRule>
    <cfRule type="containsText" dxfId="601" priority="131" operator="containsText" text="ZONA DE RIESGO MODERADA">
      <formula>NOT(ISERROR(SEARCH("ZONA DE RIESGO MODERADA",AE6)))</formula>
    </cfRule>
    <cfRule type="containsText" dxfId="600" priority="132" operator="containsText" text="ZONA DE RIESGO BAJA">
      <formula>NOT(ISERROR(SEARCH("ZONA DE RIESGO BAJA",AE6)))</formula>
    </cfRule>
  </conditionalFormatting>
  <conditionalFormatting sqref="AF6">
    <cfRule type="containsText" dxfId="599" priority="125" operator="containsText" text="Extremo">
      <formula>NOT(ISERROR(SEARCH("Extremo",AF6)))</formula>
    </cfRule>
    <cfRule type="containsText" dxfId="598" priority="126" operator="containsText" text="Alto">
      <formula>NOT(ISERROR(SEARCH("Alto",AF6)))</formula>
    </cfRule>
    <cfRule type="containsText" dxfId="597" priority="127" operator="containsText" text="Moderado">
      <formula>NOT(ISERROR(SEARCH("Moderado",AF6)))</formula>
    </cfRule>
    <cfRule type="containsText" dxfId="596" priority="128" operator="containsText" text="Bajo">
      <formula>NOT(ISERROR(SEARCH("Bajo",AF6)))</formula>
    </cfRule>
  </conditionalFormatting>
  <conditionalFormatting sqref="AC6">
    <cfRule type="containsText" dxfId="595" priority="121" operator="containsText" text="Extremo">
      <formula>NOT(ISERROR(SEARCH("Extremo",AC6)))</formula>
    </cfRule>
    <cfRule type="containsText" dxfId="594" priority="122" operator="containsText" text="Alto">
      <formula>NOT(ISERROR(SEARCH("Alto",AC6)))</formula>
    </cfRule>
    <cfRule type="containsText" dxfId="593" priority="123" operator="containsText" text="Moderado">
      <formula>NOT(ISERROR(SEARCH("Moderado",AC6)))</formula>
    </cfRule>
    <cfRule type="containsText" dxfId="592" priority="124" operator="containsText" text="Bajo">
      <formula>NOT(ISERROR(SEARCH("Bajo",AC6)))</formula>
    </cfRule>
  </conditionalFormatting>
  <conditionalFormatting sqref="R7">
    <cfRule type="containsText" dxfId="591" priority="117" operator="containsText" text="ZONA DE RIESGO EXTREMA">
      <formula>NOT(ISERROR(SEARCH("ZONA DE RIESGO EXTREMA",R7)))</formula>
    </cfRule>
    <cfRule type="containsText" dxfId="590" priority="118" operator="containsText" text="ZONA DE RIESGO ALTA">
      <formula>NOT(ISERROR(SEARCH("ZONA DE RIESGO ALTA",R7)))</formula>
    </cfRule>
    <cfRule type="containsText" dxfId="589" priority="119" operator="containsText" text="ZONA DE RIESGO MODERADA">
      <formula>NOT(ISERROR(SEARCH("ZONA DE RIESGO MODERADA",R7)))</formula>
    </cfRule>
    <cfRule type="containsText" dxfId="588" priority="120" operator="containsText" text="ZONA DE RIESGO BAJA">
      <formula>NOT(ISERROR(SEARCH("ZONA DE RIESGO BAJA",R7)))</formula>
    </cfRule>
  </conditionalFormatting>
  <conditionalFormatting sqref="S7">
    <cfRule type="containsText" dxfId="587" priority="113" operator="containsText" text="Extremo">
      <formula>NOT(ISERROR(SEARCH("Extremo",S7)))</formula>
    </cfRule>
    <cfRule type="containsText" dxfId="586" priority="114" operator="containsText" text="Alto">
      <formula>NOT(ISERROR(SEARCH("Alto",S7)))</formula>
    </cfRule>
    <cfRule type="containsText" dxfId="585" priority="115" operator="containsText" text="Moderado">
      <formula>NOT(ISERROR(SEARCH("Moderado",S7)))</formula>
    </cfRule>
    <cfRule type="containsText" dxfId="584" priority="116" operator="containsText" text="Bajo">
      <formula>NOT(ISERROR(SEARCH("Bajo",S7)))</formula>
    </cfRule>
  </conditionalFormatting>
  <conditionalFormatting sqref="AC7">
    <cfRule type="containsText" dxfId="583" priority="109" operator="containsText" text="Extremo">
      <formula>NOT(ISERROR(SEARCH("Extremo",AC7)))</formula>
    </cfRule>
    <cfRule type="containsText" dxfId="582" priority="110" operator="containsText" text="Alto">
      <formula>NOT(ISERROR(SEARCH("Alto",AC7)))</formula>
    </cfRule>
    <cfRule type="containsText" dxfId="581" priority="111" operator="containsText" text="Moderado">
      <formula>NOT(ISERROR(SEARCH("Moderado",AC7)))</formula>
    </cfRule>
    <cfRule type="containsText" dxfId="580" priority="112" operator="containsText" text="Bajo">
      <formula>NOT(ISERROR(SEARCH("Bajo",AC7)))</formula>
    </cfRule>
  </conditionalFormatting>
  <conditionalFormatting sqref="AE7">
    <cfRule type="containsText" dxfId="579" priority="105" operator="containsText" text="ZONA DE RIESGO EXTREMA">
      <formula>NOT(ISERROR(SEARCH("ZONA DE RIESGO EXTREMA",AE7)))</formula>
    </cfRule>
    <cfRule type="containsText" dxfId="578" priority="106" operator="containsText" text="ZONA DE RIESGO ALTA">
      <formula>NOT(ISERROR(SEARCH("ZONA DE RIESGO ALTA",AE7)))</formula>
    </cfRule>
    <cfRule type="containsText" dxfId="577" priority="107" operator="containsText" text="ZONA DE RIESGO MODERADA">
      <formula>NOT(ISERROR(SEARCH("ZONA DE RIESGO MODERADA",AE7)))</formula>
    </cfRule>
    <cfRule type="containsText" dxfId="576" priority="108" operator="containsText" text="ZONA DE RIESGO BAJA">
      <formula>NOT(ISERROR(SEARCH("ZONA DE RIESGO BAJA",AE7)))</formula>
    </cfRule>
  </conditionalFormatting>
  <conditionalFormatting sqref="AF7">
    <cfRule type="containsText" dxfId="575" priority="101" operator="containsText" text="Extremo">
      <formula>NOT(ISERROR(SEARCH("Extremo",AF7)))</formula>
    </cfRule>
    <cfRule type="containsText" dxfId="574" priority="102" operator="containsText" text="Alto">
      <formula>NOT(ISERROR(SEARCH("Alto",AF7)))</formula>
    </cfRule>
    <cfRule type="containsText" dxfId="573" priority="103" operator="containsText" text="Moderado">
      <formula>NOT(ISERROR(SEARCH("Moderado",AF7)))</formula>
    </cfRule>
    <cfRule type="containsText" dxfId="572" priority="104" operator="containsText" text="Bajo">
      <formula>NOT(ISERROR(SEARCH("Bajo",AF7)))</formula>
    </cfRule>
  </conditionalFormatting>
  <conditionalFormatting sqref="S8">
    <cfRule type="containsText" dxfId="571" priority="97" operator="containsText" text="Extremo">
      <formula>NOT(ISERROR(SEARCH("Extremo",S8)))</formula>
    </cfRule>
    <cfRule type="containsText" dxfId="570" priority="98" operator="containsText" text="Alto">
      <formula>NOT(ISERROR(SEARCH("Alto",S8)))</formula>
    </cfRule>
    <cfRule type="containsText" dxfId="569" priority="99" operator="containsText" text="Moderado">
      <formula>NOT(ISERROR(SEARCH("Moderado",S8)))</formula>
    </cfRule>
    <cfRule type="containsText" dxfId="568" priority="100" operator="containsText" text="Bajo">
      <formula>NOT(ISERROR(SEARCH("Bajo",S8)))</formula>
    </cfRule>
  </conditionalFormatting>
  <conditionalFormatting sqref="AC8">
    <cfRule type="containsText" dxfId="567" priority="93" operator="containsText" text="Extremo">
      <formula>NOT(ISERROR(SEARCH("Extremo",AC8)))</formula>
    </cfRule>
    <cfRule type="containsText" dxfId="566" priority="94" operator="containsText" text="Alto">
      <formula>NOT(ISERROR(SEARCH("Alto",AC8)))</formula>
    </cfRule>
    <cfRule type="containsText" dxfId="565" priority="95" operator="containsText" text="Moderado">
      <formula>NOT(ISERROR(SEARCH("Moderado",AC8)))</formula>
    </cfRule>
    <cfRule type="containsText" dxfId="564" priority="96" operator="containsText" text="Bajo">
      <formula>NOT(ISERROR(SEARCH("Bajo",AC8)))</formula>
    </cfRule>
  </conditionalFormatting>
  <conditionalFormatting sqref="AF8">
    <cfRule type="containsText" dxfId="563" priority="89" operator="containsText" text="Extremo">
      <formula>NOT(ISERROR(SEARCH("Extremo",AF8)))</formula>
    </cfRule>
    <cfRule type="containsText" dxfId="562" priority="90" operator="containsText" text="Alto">
      <formula>NOT(ISERROR(SEARCH("Alto",AF8)))</formula>
    </cfRule>
    <cfRule type="containsText" dxfId="561" priority="91" operator="containsText" text="Moderado">
      <formula>NOT(ISERROR(SEARCH("Moderado",AF8)))</formula>
    </cfRule>
    <cfRule type="containsText" dxfId="560" priority="92" operator="containsText" text="Bajo">
      <formula>NOT(ISERROR(SEARCH("Bajo",AF8)))</formula>
    </cfRule>
  </conditionalFormatting>
  <conditionalFormatting sqref="AP5">
    <cfRule type="containsText" dxfId="559" priority="85" operator="containsText" text="Extremo">
      <formula>NOT(ISERROR(SEARCH("Extremo",AP5)))</formula>
    </cfRule>
    <cfRule type="containsText" dxfId="558" priority="86" operator="containsText" text="Alto">
      <formula>NOT(ISERROR(SEARCH("Alto",AP5)))</formula>
    </cfRule>
    <cfRule type="containsText" dxfId="557" priority="87" operator="containsText" text="Moderado">
      <formula>NOT(ISERROR(SEARCH("Moderado",AP5)))</formula>
    </cfRule>
    <cfRule type="containsText" dxfId="556" priority="88" operator="containsText" text="Bajo">
      <formula>NOT(ISERROR(SEARCH("Bajo",AP5)))</formula>
    </cfRule>
  </conditionalFormatting>
  <conditionalFormatting sqref="AR5">
    <cfRule type="containsText" dxfId="555" priority="81" operator="containsText" text="ZONA DE RIESGO EXTREMA">
      <formula>NOT(ISERROR(SEARCH("ZONA DE RIESGO EXTREMA",AR5)))</formula>
    </cfRule>
    <cfRule type="containsText" dxfId="554" priority="82" operator="containsText" text="ZONA DE RIESGO ALTA">
      <formula>NOT(ISERROR(SEARCH("ZONA DE RIESGO ALTA",AR5)))</formula>
    </cfRule>
    <cfRule type="containsText" dxfId="553" priority="83" operator="containsText" text="ZONA DE RIESGO MODERADA">
      <formula>NOT(ISERROR(SEARCH("ZONA DE RIESGO MODERADA",AR5)))</formula>
    </cfRule>
    <cfRule type="containsText" dxfId="552" priority="84" operator="containsText" text="ZONA DE RIESGO BAJA">
      <formula>NOT(ISERROR(SEARCH("ZONA DE RIESGO BAJA",AR5)))</formula>
    </cfRule>
  </conditionalFormatting>
  <conditionalFormatting sqref="AS5">
    <cfRule type="containsText" dxfId="551" priority="77" operator="containsText" text="Extremo">
      <formula>NOT(ISERROR(SEARCH("Extremo",AS5)))</formula>
    </cfRule>
    <cfRule type="containsText" dxfId="550" priority="78" operator="containsText" text="Alto">
      <formula>NOT(ISERROR(SEARCH("Alto",AS5)))</formula>
    </cfRule>
    <cfRule type="containsText" dxfId="549" priority="79" operator="containsText" text="Moderado">
      <formula>NOT(ISERROR(SEARCH("Moderado",AS5)))</formula>
    </cfRule>
    <cfRule type="containsText" dxfId="548" priority="80" operator="containsText" text="Bajo">
      <formula>NOT(ISERROR(SEARCH("Bajo",AS5)))</formula>
    </cfRule>
  </conditionalFormatting>
  <conditionalFormatting sqref="AR6">
    <cfRule type="containsText" dxfId="547" priority="73" operator="containsText" text="ZONA DE RIESGO EXTREMA">
      <formula>NOT(ISERROR(SEARCH("ZONA DE RIESGO EXTREMA",AR6)))</formula>
    </cfRule>
    <cfRule type="containsText" dxfId="546" priority="74" operator="containsText" text="ZONA DE RIESGO ALTA">
      <formula>NOT(ISERROR(SEARCH("ZONA DE RIESGO ALTA",AR6)))</formula>
    </cfRule>
    <cfRule type="containsText" dxfId="545" priority="75" operator="containsText" text="ZONA DE RIESGO MODERADA">
      <formula>NOT(ISERROR(SEARCH("ZONA DE RIESGO MODERADA",AR6)))</formula>
    </cfRule>
    <cfRule type="containsText" dxfId="544" priority="76" operator="containsText" text="ZONA DE RIESGO BAJA">
      <formula>NOT(ISERROR(SEARCH("ZONA DE RIESGO BAJA",AR6)))</formula>
    </cfRule>
  </conditionalFormatting>
  <conditionalFormatting sqref="AS6">
    <cfRule type="containsText" dxfId="543" priority="69" operator="containsText" text="Extremo">
      <formula>NOT(ISERROR(SEARCH("Extremo",AS6)))</formula>
    </cfRule>
    <cfRule type="containsText" dxfId="542" priority="70" operator="containsText" text="Alto">
      <formula>NOT(ISERROR(SEARCH("Alto",AS6)))</formula>
    </cfRule>
    <cfRule type="containsText" dxfId="541" priority="71" operator="containsText" text="Moderado">
      <formula>NOT(ISERROR(SEARCH("Moderado",AS6)))</formula>
    </cfRule>
    <cfRule type="containsText" dxfId="540" priority="72" operator="containsText" text="Bajo">
      <formula>NOT(ISERROR(SEARCH("Bajo",AS6)))</formula>
    </cfRule>
  </conditionalFormatting>
  <conditionalFormatting sqref="AP6">
    <cfRule type="containsText" dxfId="539" priority="65" operator="containsText" text="Extremo">
      <formula>NOT(ISERROR(SEARCH("Extremo",AP6)))</formula>
    </cfRule>
    <cfRule type="containsText" dxfId="538" priority="66" operator="containsText" text="Alto">
      <formula>NOT(ISERROR(SEARCH("Alto",AP6)))</formula>
    </cfRule>
    <cfRule type="containsText" dxfId="537" priority="67" operator="containsText" text="Moderado">
      <formula>NOT(ISERROR(SEARCH("Moderado",AP6)))</formula>
    </cfRule>
    <cfRule type="containsText" dxfId="536" priority="68" operator="containsText" text="Bajo">
      <formula>NOT(ISERROR(SEARCH("Bajo",AP6)))</formula>
    </cfRule>
  </conditionalFormatting>
  <conditionalFormatting sqref="AP7">
    <cfRule type="containsText" dxfId="535" priority="61" operator="containsText" text="Extremo">
      <formula>NOT(ISERROR(SEARCH("Extremo",AP7)))</formula>
    </cfRule>
    <cfRule type="containsText" dxfId="534" priority="62" operator="containsText" text="Alto">
      <formula>NOT(ISERROR(SEARCH("Alto",AP7)))</formula>
    </cfRule>
    <cfRule type="containsText" dxfId="533" priority="63" operator="containsText" text="Moderado">
      <formula>NOT(ISERROR(SEARCH("Moderado",AP7)))</formula>
    </cfRule>
    <cfRule type="containsText" dxfId="532" priority="64" operator="containsText" text="Bajo">
      <formula>NOT(ISERROR(SEARCH("Bajo",AP7)))</formula>
    </cfRule>
  </conditionalFormatting>
  <conditionalFormatting sqref="AR7">
    <cfRule type="containsText" dxfId="531" priority="57" operator="containsText" text="ZONA DE RIESGO EXTREMA">
      <formula>NOT(ISERROR(SEARCH("ZONA DE RIESGO EXTREMA",AR7)))</formula>
    </cfRule>
    <cfRule type="containsText" dxfId="530" priority="58" operator="containsText" text="ZONA DE RIESGO ALTA">
      <formula>NOT(ISERROR(SEARCH("ZONA DE RIESGO ALTA",AR7)))</formula>
    </cfRule>
    <cfRule type="containsText" dxfId="529" priority="59" operator="containsText" text="ZONA DE RIESGO MODERADA">
      <formula>NOT(ISERROR(SEARCH("ZONA DE RIESGO MODERADA",AR7)))</formula>
    </cfRule>
    <cfRule type="containsText" dxfId="528" priority="60" operator="containsText" text="ZONA DE RIESGO BAJA">
      <formula>NOT(ISERROR(SEARCH("ZONA DE RIESGO BAJA",AR7)))</formula>
    </cfRule>
  </conditionalFormatting>
  <conditionalFormatting sqref="AS7">
    <cfRule type="containsText" dxfId="527" priority="53" operator="containsText" text="Extremo">
      <formula>NOT(ISERROR(SEARCH("Extremo",AS7)))</formula>
    </cfRule>
    <cfRule type="containsText" dxfId="526" priority="54" operator="containsText" text="Alto">
      <formula>NOT(ISERROR(SEARCH("Alto",AS7)))</formula>
    </cfRule>
    <cfRule type="containsText" dxfId="525" priority="55" operator="containsText" text="Moderado">
      <formula>NOT(ISERROR(SEARCH("Moderado",AS7)))</formula>
    </cfRule>
    <cfRule type="containsText" dxfId="524" priority="56" operator="containsText" text="Bajo">
      <formula>NOT(ISERROR(SEARCH("Bajo",AS7)))</formula>
    </cfRule>
  </conditionalFormatting>
  <conditionalFormatting sqref="AP8">
    <cfRule type="containsText" dxfId="523" priority="49" operator="containsText" text="Extremo">
      <formula>NOT(ISERROR(SEARCH("Extremo",AP8)))</formula>
    </cfRule>
    <cfRule type="containsText" dxfId="522" priority="50" operator="containsText" text="Alto">
      <formula>NOT(ISERROR(SEARCH("Alto",AP8)))</formula>
    </cfRule>
    <cfRule type="containsText" dxfId="521" priority="51" operator="containsText" text="Moderado">
      <formula>NOT(ISERROR(SEARCH("Moderado",AP8)))</formula>
    </cfRule>
    <cfRule type="containsText" dxfId="520" priority="52" operator="containsText" text="Bajo">
      <formula>NOT(ISERROR(SEARCH("Bajo",AP8)))</formula>
    </cfRule>
  </conditionalFormatting>
  <conditionalFormatting sqref="AS8">
    <cfRule type="containsText" dxfId="519" priority="45" operator="containsText" text="Extremo">
      <formula>NOT(ISERROR(SEARCH("Extremo",AS8)))</formula>
    </cfRule>
    <cfRule type="containsText" dxfId="518" priority="46" operator="containsText" text="Alto">
      <formula>NOT(ISERROR(SEARCH("Alto",AS8)))</formula>
    </cfRule>
    <cfRule type="containsText" dxfId="517" priority="47" operator="containsText" text="Moderado">
      <formula>NOT(ISERROR(SEARCH("Moderado",AS8)))</formula>
    </cfRule>
    <cfRule type="containsText" dxfId="516" priority="48" operator="containsText" text="Bajo">
      <formula>NOT(ISERROR(SEARCH("Bajo",AS8)))</formula>
    </cfRule>
  </conditionalFormatting>
  <conditionalFormatting sqref="BC5">
    <cfRule type="containsText" dxfId="515" priority="41" operator="containsText" text="Extremo">
      <formula>NOT(ISERROR(SEARCH("Extremo",BC5)))</formula>
    </cfRule>
    <cfRule type="containsText" dxfId="514" priority="42" operator="containsText" text="Alto">
      <formula>NOT(ISERROR(SEARCH("Alto",BC5)))</formula>
    </cfRule>
    <cfRule type="containsText" dxfId="513" priority="43" operator="containsText" text="Moderado">
      <formula>NOT(ISERROR(SEARCH("Moderado",BC5)))</formula>
    </cfRule>
    <cfRule type="containsText" dxfId="512" priority="44" operator="containsText" text="Bajo">
      <formula>NOT(ISERROR(SEARCH("Bajo",BC5)))</formula>
    </cfRule>
  </conditionalFormatting>
  <conditionalFormatting sqref="BE5">
    <cfRule type="containsText" dxfId="511" priority="37" operator="containsText" text="ZONA DE RIESGO EXTREMA">
      <formula>NOT(ISERROR(SEARCH("ZONA DE RIESGO EXTREMA",BE5)))</formula>
    </cfRule>
    <cfRule type="containsText" dxfId="510" priority="38" operator="containsText" text="ZONA DE RIESGO ALTA">
      <formula>NOT(ISERROR(SEARCH("ZONA DE RIESGO ALTA",BE5)))</formula>
    </cfRule>
    <cfRule type="containsText" dxfId="509" priority="39" operator="containsText" text="ZONA DE RIESGO MODERADA">
      <formula>NOT(ISERROR(SEARCH("ZONA DE RIESGO MODERADA",BE5)))</formula>
    </cfRule>
    <cfRule type="containsText" dxfId="508" priority="40" operator="containsText" text="ZONA DE RIESGO BAJA">
      <formula>NOT(ISERROR(SEARCH("ZONA DE RIESGO BAJA",BE5)))</formula>
    </cfRule>
  </conditionalFormatting>
  <conditionalFormatting sqref="BF5">
    <cfRule type="containsText" dxfId="507" priority="33" operator="containsText" text="Extremo">
      <formula>NOT(ISERROR(SEARCH("Extremo",BF5)))</formula>
    </cfRule>
    <cfRule type="containsText" dxfId="506" priority="34" operator="containsText" text="Alto">
      <formula>NOT(ISERROR(SEARCH("Alto",BF5)))</formula>
    </cfRule>
    <cfRule type="containsText" dxfId="505" priority="35" operator="containsText" text="Moderado">
      <formula>NOT(ISERROR(SEARCH("Moderado",BF5)))</formula>
    </cfRule>
    <cfRule type="containsText" dxfId="504" priority="36" operator="containsText" text="Bajo">
      <formula>NOT(ISERROR(SEARCH("Bajo",BF5)))</formula>
    </cfRule>
  </conditionalFormatting>
  <conditionalFormatting sqref="BE6">
    <cfRule type="containsText" dxfId="503" priority="29" operator="containsText" text="ZONA DE RIESGO EXTREMA">
      <formula>NOT(ISERROR(SEARCH("ZONA DE RIESGO EXTREMA",BE6)))</formula>
    </cfRule>
    <cfRule type="containsText" dxfId="502" priority="30" operator="containsText" text="ZONA DE RIESGO ALTA">
      <formula>NOT(ISERROR(SEARCH("ZONA DE RIESGO ALTA",BE6)))</formula>
    </cfRule>
    <cfRule type="containsText" dxfId="501" priority="31" operator="containsText" text="ZONA DE RIESGO MODERADA">
      <formula>NOT(ISERROR(SEARCH("ZONA DE RIESGO MODERADA",BE6)))</formula>
    </cfRule>
    <cfRule type="containsText" dxfId="500" priority="32" operator="containsText" text="ZONA DE RIESGO BAJA">
      <formula>NOT(ISERROR(SEARCH("ZONA DE RIESGO BAJA",BE6)))</formula>
    </cfRule>
  </conditionalFormatting>
  <conditionalFormatting sqref="BF6">
    <cfRule type="containsText" dxfId="499" priority="25" operator="containsText" text="Extremo">
      <formula>NOT(ISERROR(SEARCH("Extremo",BF6)))</formula>
    </cfRule>
    <cfRule type="containsText" dxfId="498" priority="26" operator="containsText" text="Alto">
      <formula>NOT(ISERROR(SEARCH("Alto",BF6)))</formula>
    </cfRule>
    <cfRule type="containsText" dxfId="497" priority="27" operator="containsText" text="Moderado">
      <formula>NOT(ISERROR(SEARCH("Moderado",BF6)))</formula>
    </cfRule>
    <cfRule type="containsText" dxfId="496" priority="28" operator="containsText" text="Bajo">
      <formula>NOT(ISERROR(SEARCH("Bajo",BF6)))</formula>
    </cfRule>
  </conditionalFormatting>
  <conditionalFormatting sqref="BC6">
    <cfRule type="containsText" dxfId="495" priority="21" operator="containsText" text="Extremo">
      <formula>NOT(ISERROR(SEARCH("Extremo",BC6)))</formula>
    </cfRule>
    <cfRule type="containsText" dxfId="494" priority="22" operator="containsText" text="Alto">
      <formula>NOT(ISERROR(SEARCH("Alto",BC6)))</formula>
    </cfRule>
    <cfRule type="containsText" dxfId="493" priority="23" operator="containsText" text="Moderado">
      <formula>NOT(ISERROR(SEARCH("Moderado",BC6)))</formula>
    </cfRule>
    <cfRule type="containsText" dxfId="492" priority="24" operator="containsText" text="Bajo">
      <formula>NOT(ISERROR(SEARCH("Bajo",BC6)))</formula>
    </cfRule>
  </conditionalFormatting>
  <conditionalFormatting sqref="BC7">
    <cfRule type="containsText" dxfId="491" priority="17" operator="containsText" text="Extremo">
      <formula>NOT(ISERROR(SEARCH("Extremo",BC7)))</formula>
    </cfRule>
    <cfRule type="containsText" dxfId="490" priority="18" operator="containsText" text="Alto">
      <formula>NOT(ISERROR(SEARCH("Alto",BC7)))</formula>
    </cfRule>
    <cfRule type="containsText" dxfId="489" priority="19" operator="containsText" text="Moderado">
      <formula>NOT(ISERROR(SEARCH("Moderado",BC7)))</formula>
    </cfRule>
    <cfRule type="containsText" dxfId="488" priority="20" operator="containsText" text="Bajo">
      <formula>NOT(ISERROR(SEARCH("Bajo",BC7)))</formula>
    </cfRule>
  </conditionalFormatting>
  <conditionalFormatting sqref="BE7">
    <cfRule type="containsText" dxfId="487" priority="13" operator="containsText" text="ZONA DE RIESGO EXTREMA">
      <formula>NOT(ISERROR(SEARCH("ZONA DE RIESGO EXTREMA",BE7)))</formula>
    </cfRule>
    <cfRule type="containsText" dxfId="486" priority="14" operator="containsText" text="ZONA DE RIESGO ALTA">
      <formula>NOT(ISERROR(SEARCH("ZONA DE RIESGO ALTA",BE7)))</formula>
    </cfRule>
    <cfRule type="containsText" dxfId="485" priority="15" operator="containsText" text="ZONA DE RIESGO MODERADA">
      <formula>NOT(ISERROR(SEARCH("ZONA DE RIESGO MODERADA",BE7)))</formula>
    </cfRule>
    <cfRule type="containsText" dxfId="484" priority="16" operator="containsText" text="ZONA DE RIESGO BAJA">
      <formula>NOT(ISERROR(SEARCH("ZONA DE RIESGO BAJA",BE7)))</formula>
    </cfRule>
  </conditionalFormatting>
  <conditionalFormatting sqref="BF7">
    <cfRule type="containsText" dxfId="483" priority="9" operator="containsText" text="Extremo">
      <formula>NOT(ISERROR(SEARCH("Extremo",BF7)))</formula>
    </cfRule>
    <cfRule type="containsText" dxfId="482" priority="10" operator="containsText" text="Alto">
      <formula>NOT(ISERROR(SEARCH("Alto",BF7)))</formula>
    </cfRule>
    <cfRule type="containsText" dxfId="481" priority="11" operator="containsText" text="Moderado">
      <formula>NOT(ISERROR(SEARCH("Moderado",BF7)))</formula>
    </cfRule>
    <cfRule type="containsText" dxfId="480" priority="12" operator="containsText" text="Bajo">
      <formula>NOT(ISERROR(SEARCH("Bajo",BF7)))</formula>
    </cfRule>
  </conditionalFormatting>
  <conditionalFormatting sqref="BC8">
    <cfRule type="containsText" dxfId="479" priority="5" operator="containsText" text="Extremo">
      <formula>NOT(ISERROR(SEARCH("Extremo",BC8)))</formula>
    </cfRule>
    <cfRule type="containsText" dxfId="478" priority="6" operator="containsText" text="Alto">
      <formula>NOT(ISERROR(SEARCH("Alto",BC8)))</formula>
    </cfRule>
    <cfRule type="containsText" dxfId="477" priority="7" operator="containsText" text="Moderado">
      <formula>NOT(ISERROR(SEARCH("Moderado",BC8)))</formula>
    </cfRule>
    <cfRule type="containsText" dxfId="476" priority="8" operator="containsText" text="Bajo">
      <formula>NOT(ISERROR(SEARCH("Bajo",BC8)))</formula>
    </cfRule>
  </conditionalFormatting>
  <conditionalFormatting sqref="BF8">
    <cfRule type="containsText" dxfId="475" priority="1" operator="containsText" text="Extremo">
      <formula>NOT(ISERROR(SEARCH("Extremo",BF8)))</formula>
    </cfRule>
    <cfRule type="containsText" dxfId="474" priority="2" operator="containsText" text="Alto">
      <formula>NOT(ISERROR(SEARCH("Alto",BF8)))</formula>
    </cfRule>
    <cfRule type="containsText" dxfId="473" priority="3" operator="containsText" text="Moderado">
      <formula>NOT(ISERROR(SEARCH("Moderado",BF8)))</formula>
    </cfRule>
    <cfRule type="containsText" dxfId="472" priority="4" operator="containsText" text="Bajo">
      <formula>NOT(ISERROR(SEARCH("Bajo",BF8)))</formula>
    </cfRule>
  </conditionalFormatting>
  <dataValidations count="6">
    <dataValidation type="list" allowBlank="1" showInputMessage="1" showErrorMessage="1" sqref="D5" xr:uid="{00000000-0002-0000-0800-000000000000}">
      <formula1>#REF!</formula1>
    </dataValidation>
    <dataValidation type="list" allowBlank="1" showInputMessage="1" showErrorMessage="1" sqref="P5:P8 S8 AC5:AC8 AF8 AP5:AP8 AS8 BC5:BC8 BF8" xr:uid="{00000000-0002-0000-0800-000001000000}">
      <formula1>"Extremo,Alto,Moderado,Bajo"</formula1>
    </dataValidation>
    <dataValidation type="list" allowBlank="1" showInputMessage="1" showErrorMessage="1" sqref="O5:O8 AB5:AB8 R5:R8 AE5:AE8 AO5:AO8 AR5:AR8 BB5:BB8 BE5:BE8" xr:uid="{00000000-0002-0000-0800-000002000000}">
      <formula1>"Insignificante,Menor,Moderado,Mayor,Catastrofico"</formula1>
    </dataValidation>
    <dataValidation type="list" allowBlank="1" showInputMessage="1" showErrorMessage="1" sqref="N5:N8 AA5:AA8 Q5:Q8 AD5:AD8 AN5:AN8 AQ5:AQ8 BA5:BA8 BD5:BD8" xr:uid="{00000000-0002-0000-0800-000003000000}">
      <formula1>"1, 2, 3, 4, 5"</formula1>
    </dataValidation>
    <dataValidation type="list" allowBlank="1" showInputMessage="1" showErrorMessage="1" sqref="S5:S7 AF5:AF7 AS5:AS7 BF5:BF7" xr:uid="{00000000-0002-0000-0800-000004000000}">
      <formula1>"Bajo,Moderado,Alto,Extremo"</formula1>
    </dataValidation>
    <dataValidation type="list" allowBlank="1" showInputMessage="1" showErrorMessage="1" sqref="D6:D8" xr:uid="{00000000-0002-0000-0800-000005000000}">
      <formula1>#REF!</formula1>
    </dataValidation>
  </dataValidations>
  <pageMargins left="0.7" right="0.7" top="0.75" bottom="0.75" header="0.3" footer="0.3"/>
  <pageSetup paperSize="9"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31856603FC0A348AA0219C8782AFC9B" ma:contentTypeVersion="8" ma:contentTypeDescription="Crear nuevo documento." ma:contentTypeScope="" ma:versionID="be5e10023bebc11268a6297d803433d2">
  <xsd:schema xmlns:xsd="http://www.w3.org/2001/XMLSchema" xmlns:xs="http://www.w3.org/2001/XMLSchema" xmlns:p="http://schemas.microsoft.com/office/2006/metadata/properties" xmlns:ns3="645d21ac-163d-4f0f-b545-2056ff85ee71" targetNamespace="http://schemas.microsoft.com/office/2006/metadata/properties" ma:root="true" ma:fieldsID="c855f4cfc831d96c8d6db1ed8e812216" ns3:_="">
    <xsd:import namespace="645d21ac-163d-4f0f-b545-2056ff85ee7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EventHashCode" minOccurs="0"/>
                <xsd:element ref="ns3:MediaServiceGenerationTim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5d21ac-163d-4f0f-b545-2056ff85ee7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A37930A-1492-4282-B4AA-5AA87C7666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5d21ac-163d-4f0f-b545-2056ff85ee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B2EB3AD-AE98-4C3E-BD90-2192BD0DEAAE}">
  <ds:schemaRefs>
    <ds:schemaRef ds:uri="http://schemas.microsoft.com/sharepoint/v3/contenttype/forms"/>
  </ds:schemaRefs>
</ds:datastoreItem>
</file>

<file path=customXml/itemProps3.xml><?xml version="1.0" encoding="utf-8"?>
<ds:datastoreItem xmlns:ds="http://schemas.openxmlformats.org/officeDocument/2006/customXml" ds:itemID="{2D479622-46B2-41D6-887C-69A4D28976D1}">
  <ds:schemaRefs>
    <ds:schemaRef ds:uri="http://schemas.microsoft.com/office/2006/documentManagement/types"/>
    <ds:schemaRef ds:uri="http://schemas.microsoft.com/office/infopath/2007/PartnerControls"/>
    <ds:schemaRef ds:uri="http://purl.org/dc/terms/"/>
    <ds:schemaRef ds:uri="645d21ac-163d-4f0f-b545-2056ff85ee71"/>
    <ds:schemaRef ds:uri="http://purl.org/dc/dcmitype/"/>
    <ds:schemaRef ds:uri="http://purl.org/dc/elements/1.1/"/>
    <ds:schemaRef ds:uri="http://www.w3.org/XML/1998/namespace"/>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CLASIFICACIÓN RIESGOS</vt:lpstr>
      <vt:lpstr>PLANEACIÓN ESTRATÉGICA</vt:lpstr>
      <vt:lpstr>Gestión Comuniccaciones</vt:lpstr>
      <vt:lpstr>Gestión Colecciones</vt:lpstr>
      <vt:lpstr>Contenidos Ciudadanía</vt:lpstr>
      <vt:lpstr>Experiecias y Servicios</vt:lpstr>
      <vt:lpstr>Gestión Financiera</vt:lpstr>
      <vt:lpstr>Gestión Talento Humano</vt:lpstr>
      <vt:lpstr>Gestión Jurídica</vt:lpstr>
      <vt:lpstr>G. ADVA Recursos</vt:lpstr>
      <vt:lpstr>Control interno</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Calidad Planeación</cp:lastModifiedBy>
  <cp:lastPrinted>2020-01-21T19:39:09Z</cp:lastPrinted>
  <dcterms:created xsi:type="dcterms:W3CDTF">2015-07-22T21:16:53Z</dcterms:created>
  <dcterms:modified xsi:type="dcterms:W3CDTF">2021-07-08T16:24:20Z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0x010100B31856603FC0A348AA0219C8782AFC9B</vt:lpwstr>
  </property>
</Properties>
</file>